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defaultThemeVersion="166925"/>
  <mc:AlternateContent xmlns:mc="http://schemas.openxmlformats.org/markup-compatibility/2006">
    <mc:Choice Requires="x15">
      <x15ac:absPath xmlns:x15ac="http://schemas.microsoft.com/office/spreadsheetml/2010/11/ac" url="/Users/juanramirez/Downloads/"/>
    </mc:Choice>
  </mc:AlternateContent>
  <xr:revisionPtr revIDLastSave="0" documentId="13_ncr:1_{203BD4CB-0372-9440-AB9B-B24BB05F7EBA}" xr6:coauthVersionLast="47" xr6:coauthVersionMax="47" xr10:uidLastSave="{00000000-0000-0000-0000-000000000000}"/>
  <bookViews>
    <workbookView xWindow="0" yWindow="500" windowWidth="28800" windowHeight="16380" xr2:uid="{E2CC5817-131E-40C1-86F9-16FF1AD3AEA1}"/>
  </bookViews>
  <sheets>
    <sheet name="Plan de Acción Ins-2022" sheetId="1" r:id="rId1"/>
  </sheets>
  <definedNames>
    <definedName name="_xlnm._FilterDatabase" localSheetId="0" hidden="1">'Plan de Acción Ins-2022'!$A$4:$Y$84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3" i="1" l="1"/>
  <c r="S23" i="1" s="1"/>
  <c r="Y11" i="1" l="1"/>
  <c r="Y60" i="1"/>
  <c r="Y79" i="1" l="1"/>
  <c r="Y37" i="1"/>
  <c r="Y29" i="1"/>
  <c r="Q54" i="1"/>
  <c r="S54" i="1" s="1"/>
  <c r="X13" i="1"/>
  <c r="W13" i="1"/>
  <c r="Q82" i="1"/>
  <c r="S82" i="1" s="1"/>
  <c r="S83" i="1" s="1"/>
  <c r="J105" i="1" s="1"/>
  <c r="Q80" i="1"/>
  <c r="S80" i="1" s="1"/>
  <c r="Q79" i="1"/>
  <c r="S79" i="1" s="1"/>
  <c r="Q77" i="1"/>
  <c r="S77" i="1" s="1"/>
  <c r="Q76" i="1"/>
  <c r="S76" i="1" s="1"/>
  <c r="Q74" i="1"/>
  <c r="S74" i="1" s="1"/>
  <c r="Q73" i="1"/>
  <c r="S73" i="1" s="1"/>
  <c r="Q72" i="1"/>
  <c r="S72" i="1" s="1"/>
  <c r="Q71" i="1"/>
  <c r="S71" i="1" s="1"/>
  <c r="Q70" i="1"/>
  <c r="S70" i="1" s="1"/>
  <c r="Q69" i="1"/>
  <c r="S69" i="1" s="1"/>
  <c r="Q67" i="1"/>
  <c r="S67" i="1" s="1"/>
  <c r="Q66" i="1"/>
  <c r="S66" i="1" s="1"/>
  <c r="Q65" i="1"/>
  <c r="S65" i="1" s="1"/>
  <c r="Q64" i="1"/>
  <c r="S64" i="1" s="1"/>
  <c r="Q63" i="1"/>
  <c r="S63" i="1" s="1"/>
  <c r="Q61" i="1"/>
  <c r="S61" i="1" s="1"/>
  <c r="Q60" i="1"/>
  <c r="S60" i="1" s="1"/>
  <c r="Q58" i="1"/>
  <c r="S58" i="1" s="1"/>
  <c r="Q57" i="1"/>
  <c r="S57" i="1" s="1"/>
  <c r="Q56" i="1"/>
  <c r="S56" i="1" s="1"/>
  <c r="Q53" i="1"/>
  <c r="S53" i="1" s="1"/>
  <c r="Q52" i="1"/>
  <c r="S52" i="1" s="1"/>
  <c r="Q51" i="1"/>
  <c r="S51" i="1" s="1"/>
  <c r="Q50" i="1"/>
  <c r="S50" i="1" s="1"/>
  <c r="Q49" i="1"/>
  <c r="S49" i="1" s="1"/>
  <c r="Q48" i="1"/>
  <c r="S48" i="1" s="1"/>
  <c r="Q46" i="1"/>
  <c r="S46" i="1" s="1"/>
  <c r="Q45" i="1"/>
  <c r="S45" i="1" s="1"/>
  <c r="Q44" i="1"/>
  <c r="S44" i="1" s="1"/>
  <c r="Q43" i="1"/>
  <c r="S43" i="1" s="1"/>
  <c r="Q41" i="1"/>
  <c r="S41" i="1" s="1"/>
  <c r="Q40" i="1"/>
  <c r="S40" i="1" s="1"/>
  <c r="Q39" i="1"/>
  <c r="S39" i="1" s="1"/>
  <c r="Q38" i="1"/>
  <c r="S38" i="1" s="1"/>
  <c r="Q37" i="1"/>
  <c r="S37" i="1" s="1"/>
  <c r="Q35" i="1"/>
  <c r="S35" i="1" s="1"/>
  <c r="Q34" i="1"/>
  <c r="S34" i="1" s="1"/>
  <c r="Q32" i="1"/>
  <c r="S32" i="1" s="1"/>
  <c r="Q31" i="1"/>
  <c r="S31" i="1" s="1"/>
  <c r="Q30" i="1"/>
  <c r="S30" i="1" s="1"/>
  <c r="Q29" i="1"/>
  <c r="S29" i="1" s="1"/>
  <c r="Q27" i="1"/>
  <c r="S27" i="1" s="1"/>
  <c r="Q26" i="1"/>
  <c r="S26" i="1" s="1"/>
  <c r="Q24" i="1"/>
  <c r="S24" i="1" s="1"/>
  <c r="Q21" i="1"/>
  <c r="S21" i="1" s="1"/>
  <c r="S22" i="1" s="1"/>
  <c r="J92" i="1" s="1"/>
  <c r="E92" i="1" s="1"/>
  <c r="Q20" i="1"/>
  <c r="S20" i="1" s="1"/>
  <c r="Q17" i="1"/>
  <c r="S17" i="1" s="1"/>
  <c r="Q16" i="1"/>
  <c r="S16" i="1" s="1"/>
  <c r="Q14" i="1"/>
  <c r="S14" i="1" s="1"/>
  <c r="S15" i="1" s="1"/>
  <c r="J90" i="1" s="1"/>
  <c r="Q7" i="1"/>
  <c r="S7" i="1" s="1"/>
  <c r="Q8" i="1"/>
  <c r="S8" i="1" s="1"/>
  <c r="Q9" i="1"/>
  <c r="S9" i="1" s="1"/>
  <c r="Q10" i="1"/>
  <c r="S10" i="1" s="1"/>
  <c r="Q11" i="1"/>
  <c r="S11" i="1" s="1"/>
  <c r="Q12" i="1"/>
  <c r="S12" i="1" s="1"/>
  <c r="Q6" i="1"/>
  <c r="S6" i="1" s="1"/>
  <c r="F106" i="1"/>
  <c r="D93" i="1"/>
  <c r="D106" i="1" s="1"/>
  <c r="X83" i="1"/>
  <c r="W83" i="1"/>
  <c r="Y82" i="1"/>
  <c r="X81" i="1"/>
  <c r="W81" i="1"/>
  <c r="X78" i="1"/>
  <c r="W78" i="1"/>
  <c r="Y69" i="1"/>
  <c r="X68" i="1"/>
  <c r="W68" i="1"/>
  <c r="Y63" i="1"/>
  <c r="X62" i="1"/>
  <c r="W62" i="1"/>
  <c r="X59" i="1"/>
  <c r="W59" i="1"/>
  <c r="Y58" i="1"/>
  <c r="Y56" i="1"/>
  <c r="X55" i="1"/>
  <c r="W55" i="1"/>
  <c r="Y48" i="1"/>
  <c r="X47" i="1"/>
  <c r="W47" i="1"/>
  <c r="Y43" i="1"/>
  <c r="X42" i="1"/>
  <c r="W42" i="1"/>
  <c r="X36" i="1"/>
  <c r="W36" i="1"/>
  <c r="Y34" i="1"/>
  <c r="X33" i="1"/>
  <c r="W33" i="1"/>
  <c r="X28" i="1"/>
  <c r="W28" i="1"/>
  <c r="Y26" i="1"/>
  <c r="X25" i="1"/>
  <c r="W25" i="1"/>
  <c r="Y23" i="1"/>
  <c r="X22" i="1"/>
  <c r="W22" i="1"/>
  <c r="Y20" i="1"/>
  <c r="X19" i="1"/>
  <c r="W19" i="1"/>
  <c r="Y16" i="1"/>
  <c r="X15" i="1"/>
  <c r="W15" i="1"/>
  <c r="Y14" i="1"/>
  <c r="Y6" i="1"/>
  <c r="Y55" i="1" l="1"/>
  <c r="Y68" i="1"/>
  <c r="Y62" i="1"/>
  <c r="Y81" i="1"/>
  <c r="Y15" i="1"/>
  <c r="Y83" i="1"/>
  <c r="Y33" i="1"/>
  <c r="Y78" i="1"/>
  <c r="Y19" i="1"/>
  <c r="Y13" i="1"/>
  <c r="S36" i="1"/>
  <c r="J96" i="1" s="1"/>
  <c r="Y47" i="1"/>
  <c r="Y28" i="1"/>
  <c r="S59" i="1"/>
  <c r="J100" i="1" s="1"/>
  <c r="S81" i="1"/>
  <c r="J104" i="1" s="1"/>
  <c r="E104" i="1" s="1"/>
  <c r="Y25" i="1"/>
  <c r="Y36" i="1"/>
  <c r="Y42" i="1"/>
  <c r="S47" i="1"/>
  <c r="J98" i="1" s="1"/>
  <c r="S68" i="1"/>
  <c r="J102" i="1" s="1"/>
  <c r="W84" i="1"/>
  <c r="S28" i="1"/>
  <c r="J94" i="1" s="1"/>
  <c r="S55" i="1"/>
  <c r="J99" i="1" s="1"/>
  <c r="S33" i="1"/>
  <c r="J95" i="1" s="1"/>
  <c r="Y22" i="1"/>
  <c r="Y59" i="1"/>
  <c r="X84" i="1"/>
  <c r="S62" i="1"/>
  <c r="J101" i="1" s="1"/>
  <c r="S25" i="1"/>
  <c r="J93" i="1" s="1"/>
  <c r="S19" i="1"/>
  <c r="J91" i="1" s="1"/>
  <c r="E91" i="1" s="1"/>
  <c r="S42" i="1"/>
  <c r="J97" i="1" s="1"/>
  <c r="S78" i="1"/>
  <c r="J103" i="1" s="1"/>
  <c r="S13" i="1"/>
  <c r="J89" i="1" s="1"/>
  <c r="E89" i="1" s="1"/>
  <c r="Y84" i="1" l="1"/>
  <c r="E99" i="1"/>
  <c r="E93" i="1"/>
  <c r="E106" i="1" l="1"/>
</calcChain>
</file>

<file path=xl/sharedStrings.xml><?xml version="1.0" encoding="utf-8"?>
<sst xmlns="http://schemas.openxmlformats.org/spreadsheetml/2006/main" count="785" uniqueCount="424">
  <si>
    <t>Código: PI-F-15</t>
  </si>
  <si>
    <t>Versión: 03</t>
  </si>
  <si>
    <t>ALINEACIÓN ESTRATÉGICA-PDI</t>
  </si>
  <si>
    <t xml:space="preserve"> Acción  y/o Actividad del Plan</t>
  </si>
  <si>
    <t>Proyecto de Invesión -POAI</t>
  </si>
  <si>
    <t xml:space="preserve">Indicador </t>
  </si>
  <si>
    <t>Formula de Medición</t>
  </si>
  <si>
    <t>Tendencia Esperada</t>
  </si>
  <si>
    <t>Frecuencia de Medición</t>
  </si>
  <si>
    <t>Unidad de Medida</t>
  </si>
  <si>
    <t>PROGRAMACIÓN METAS 2019-2022</t>
  </si>
  <si>
    <t>PROGRAMACIÓN META 2022</t>
  </si>
  <si>
    <t>ÁREA RESPONSABLE</t>
  </si>
  <si>
    <t>Financiación ($) 2022
(POAI o capacidades existentes)</t>
  </si>
  <si>
    <t>Dimensión/Eje de Desarrollo</t>
  </si>
  <si>
    <t>Objetivos Estratégicos</t>
  </si>
  <si>
    <t>Línea</t>
  </si>
  <si>
    <t>Componentes</t>
  </si>
  <si>
    <t>TOTAL</t>
  </si>
  <si>
    <t>Meta</t>
  </si>
  <si>
    <t>Logro Meta</t>
  </si>
  <si>
    <t>% de
 Avance</t>
  </si>
  <si>
    <t>ASIGNADO</t>
  </si>
  <si>
    <t>AJECUTADO</t>
  </si>
  <si>
    <t>% de Ejecución</t>
  </si>
  <si>
    <t>#PIC: Planeación, Innovación y Calidad Digitales</t>
  </si>
  <si>
    <t>Implementar el Modelo Integral de Planeación y Gestión que armonice requisitos de distintos modelos, bajo un enfoque basado en procesos, y facilite el uso eficiente y racional de los recursos institucionales</t>
  </si>
  <si>
    <t>##Planeación</t>
  </si>
  <si>
    <t>Sistema Integrado de Planeación, Calidad e Innovación</t>
  </si>
  <si>
    <t>Implementación del Modelo Integral de Planeación y Gestión que articule requisitos de distintos modelos.</t>
  </si>
  <si>
    <t xml:space="preserve"> Implementación del modelo integral de Planeación y gestión  (##Planeacion)
</t>
  </si>
  <si>
    <t>Políticas acorde con el Decreto 1499 de 2017 implementadas</t>
  </si>
  <si>
    <r>
      <t xml:space="preserve">V1. Número de planes de acción asociados a las politicas elaborados e implementados.
</t>
    </r>
    <r>
      <rPr>
        <b/>
        <sz val="11"/>
        <color theme="1"/>
        <rFont val="Calibri Light"/>
        <family val="2"/>
      </rPr>
      <t>V1</t>
    </r>
  </si>
  <si>
    <t>Incrementar</t>
  </si>
  <si>
    <t>Semestral</t>
  </si>
  <si>
    <t>Número</t>
  </si>
  <si>
    <t>Modelo Integrado de Planeación y Gestión - MIPG  diseñado e implementado.</t>
  </si>
  <si>
    <r>
      <t xml:space="preserve">V1: Integración de planes al modelo MIPG
</t>
    </r>
    <r>
      <rPr>
        <b/>
        <sz val="11"/>
        <color theme="1"/>
        <rFont val="Calibri Light"/>
        <family val="2"/>
      </rPr>
      <t>V1</t>
    </r>
    <r>
      <rPr>
        <sz val="11"/>
        <color theme="1"/>
        <rFont val="Calibri Light"/>
        <family val="2"/>
      </rPr>
      <t xml:space="preserve">
Nota: Integración de planes, sistemas y modelos.</t>
    </r>
  </si>
  <si>
    <t>Anual</t>
  </si>
  <si>
    <t>Porcentaje</t>
  </si>
  <si>
    <t>Modelo de Operación por Procesos implementado</t>
  </si>
  <si>
    <r>
      <t xml:space="preserve">V1. Número de actividades de implementación ejecutadas.
V2. Número de actividades de implementación  programadas.
</t>
    </r>
    <r>
      <rPr>
        <b/>
        <sz val="11"/>
        <color theme="1"/>
        <rFont val="Calibri Light"/>
        <family val="2"/>
      </rPr>
      <t>V1/V2*100</t>
    </r>
  </si>
  <si>
    <t>Sistema de Reporte y Seguimiento a Planes Institucionales diseñado e implementado</t>
  </si>
  <si>
    <r>
      <t xml:space="preserve">V1. Sistema de Reporte y Seguimiento a Planes Institucionales diseñado e implementado.
</t>
    </r>
    <r>
      <rPr>
        <b/>
        <sz val="11"/>
        <color theme="1"/>
        <rFont val="Calibri Light"/>
        <family val="2"/>
      </rPr>
      <t>V1.</t>
    </r>
  </si>
  <si>
    <t>Banco de Programas y Proyectos Institucional Adoptado y operando</t>
  </si>
  <si>
    <r>
      <t xml:space="preserve">V1. Bancos de Programas y Proyectos Institucional Adoptado y en operación.
</t>
    </r>
    <r>
      <rPr>
        <b/>
        <sz val="11"/>
        <color theme="1"/>
        <rFont val="Calibri Light"/>
        <family val="2"/>
      </rPr>
      <t>V1</t>
    </r>
  </si>
  <si>
    <t>Fortalecimiento de las condiciones asociadas a la calidad institucional y de programa de la IU digital de Antioquia (##CalidadIUD)</t>
  </si>
  <si>
    <t>Sistema de Control Interno adoptado e implementado.</t>
  </si>
  <si>
    <r>
      <t xml:space="preserve">V1. Sistema de Control Interno adoptado e implementado.
</t>
    </r>
    <r>
      <rPr>
        <b/>
        <sz val="11"/>
        <color theme="1"/>
        <rFont val="Calibri Light"/>
        <family val="2"/>
      </rPr>
      <t>V1.</t>
    </r>
  </si>
  <si>
    <t>Sistema de Aseguramiento a la Calidad adoptado e implementado</t>
  </si>
  <si>
    <r>
      <t xml:space="preserve">V1. Sistema de Aseguramiento a la Calidad adoptado e implementado.
</t>
    </r>
    <r>
      <rPr>
        <b/>
        <sz val="11"/>
        <color theme="1"/>
        <rFont val="Calibri Light"/>
        <family val="2"/>
      </rPr>
      <t>V1.</t>
    </r>
  </si>
  <si>
    <t>Vicerrectoría Académica</t>
  </si>
  <si>
    <t>% de Avance de la Línea ##Planeación:</t>
  </si>
  <si>
    <t>Hacer seguimiento, evaluación y control a las políticas institucionales, al plan de desarrollo y a la gestión institucional</t>
  </si>
  <si>
    <t>##Innovación y Calidad Digitales</t>
  </si>
  <si>
    <t>Sistemas de Información para la Planeación, Calidad e Innovación</t>
  </si>
  <si>
    <t>Implementar y consolidación la producción y operación tecologica de la oferta académica de la IU Digital</t>
  </si>
  <si>
    <t>Proyecto: Implementacióndel sistema de información para la planeación, calidad e innovación (Innovación y Calidad Digitales)</t>
  </si>
  <si>
    <t>Unidad de innovación educativa implementada y consolidada</t>
  </si>
  <si>
    <r>
      <t xml:space="preserve">
V1. Unidades de contenido producidas.
V2. Unidades de contenido programadas. 
</t>
    </r>
    <r>
      <rPr>
        <b/>
        <sz val="11"/>
        <color theme="1"/>
        <rFont val="Calibri Light"/>
        <family val="2"/>
      </rPr>
      <t>V1+V1</t>
    </r>
  </si>
  <si>
    <t>Dirección de Tecnología</t>
  </si>
  <si>
    <t>% de Avance de la Línea ##Innovación y Calidad Digitales:</t>
  </si>
  <si>
    <t>#Glocal: Una IU Digital global, nacional, regional y local</t>
  </si>
  <si>
    <t>Consolidar del plan de internacionalización de la IU Digital</t>
  </si>
  <si>
    <t>##IU Digital global</t>
  </si>
  <si>
    <t>Política y sistema de gestión de la internacionalización institucional</t>
  </si>
  <si>
    <t>Consolidación del plan de internacionalización de la IU Digital.</t>
  </si>
  <si>
    <t>Proyecto: consolidación del Plan de internacionalización (#Glocal)</t>
  </si>
  <si>
    <t>Sistema de gestión de la internacionalización institucional diseñado.</t>
  </si>
  <si>
    <r>
      <t>V1. Sistema de gestión de la internacionalización institucional diseñados.
V2. Implentación anual del sistema de gestión de la internacionalización institucional</t>
    </r>
    <r>
      <rPr>
        <b/>
        <sz val="11"/>
        <color theme="1"/>
        <rFont val="Calibri Light"/>
        <family val="2"/>
      </rPr>
      <t xml:space="preserve">
V1+v2</t>
    </r>
  </si>
  <si>
    <t>Mantener</t>
  </si>
  <si>
    <t>Participación en procesos de movilidad nacional e internacional saliente</t>
  </si>
  <si>
    <r>
      <t>V1. Estudientes que partcipan en procesos de movilidada naciaonal e internacional saliente.
Dcenters  que partcipan en procesos de movilidada naciaonal e internacional saliente.
Admnisntrativos que partcipan en procesos de movilidada naciaonal e internacional saliente</t>
    </r>
    <r>
      <rPr>
        <b/>
        <sz val="11"/>
        <color theme="1"/>
        <rFont val="Calibri Light"/>
        <family val="2"/>
      </rPr>
      <t>. 
Agresados 
V1+V2 +V3+V4</t>
    </r>
  </si>
  <si>
    <t>Ofrecer medios y recursos a la comunidad académica de la IU Digital para desarrollar sus iniciativas de movilidad nacional e internacional (en casa), investigación en redes y extensión con carácter #Glocal</t>
  </si>
  <si>
    <t>Política y sistema de gestión de la proyección social institucional a nivel local</t>
  </si>
  <si>
    <t xml:space="preserve">Ofrecimiento de medios y recursos a la comunidad académica de la IU Digital para desarrollar sus iniciativas. </t>
  </si>
  <si>
    <t>Proyecto #Glocal elaborado y ejecutado (transfromado territirio)</t>
  </si>
  <si>
    <r>
      <t xml:space="preserve">V1. Número de proyectos # Glocal ejecutados.
V2. Número de proyectos # Glocal elaborados. 
</t>
    </r>
    <r>
      <rPr>
        <b/>
        <sz val="11"/>
        <color theme="1"/>
        <rFont val="Calibri Light"/>
        <family val="2"/>
      </rPr>
      <t>V1/V2*100</t>
    </r>
  </si>
  <si>
    <t>% de Avance de la Línea ##IU Digital global:</t>
  </si>
  <si>
    <t>#Tdigital: Una Institución Universitaria ejemplo de Transformación Digital en todas sus dimensiones de gestión, servicio y gobierno.</t>
  </si>
  <si>
    <t>Hacer de la IU Digital ejemplo en transformación digital de los procesos misionales propios de las Instituciones de Educación Superior: aprendizaje y formación, investigación y extensión.</t>
  </si>
  <si>
    <t>##Transformación Digital</t>
  </si>
  <si>
    <t>Modelo y Política de Transformación Digital IU Digital.</t>
  </si>
  <si>
    <t>Diseño de la Política de Transformación Digital IU Digital y sus mecanismos de implementación.</t>
  </si>
  <si>
    <t>Proyecto: Transformación digital de los procesos misionales (#TDigital)</t>
  </si>
  <si>
    <t xml:space="preserve"> Lineamiento de Transformación Digital IU Digital adoptada e implementadas. </t>
  </si>
  <si>
    <r>
      <t xml:space="preserve">V1.Políticas de Transformación Digital IU Digital adoptada e implementadas.
</t>
    </r>
    <r>
      <rPr>
        <b/>
        <sz val="11"/>
        <color theme="1"/>
        <rFont val="Calibri Light"/>
        <family val="2"/>
      </rPr>
      <t xml:space="preserve">V1. </t>
    </r>
  </si>
  <si>
    <t>Plan estratégico de las tecnologías de la infomación (PETI) adoptado e implementado</t>
  </si>
  <si>
    <r>
      <t xml:space="preserve">V1. Plan estratégico adoptado e implementado
</t>
    </r>
    <r>
      <rPr>
        <b/>
        <sz val="11"/>
        <color theme="1"/>
        <rFont val="Calibri Light"/>
        <family val="2"/>
      </rPr>
      <t>V1/V2*100</t>
    </r>
  </si>
  <si>
    <t>% de Avance de la Línea ##Transformación Digital:</t>
  </si>
  <si>
    <t>#CPU: Ensamblando la IU Digital</t>
  </si>
  <si>
    <t>Asegurar la infraestructura tecnológica que permita la creación de entornos digitales inteligentes y abiertos, la recolección y generación de información como medio para la toma de decisiones y la construcción de proyectos y propuestas con perspectiva global, capacidad de análisis y acción sobre las realidades y necesidades de los contextos</t>
  </si>
  <si>
    <t xml:space="preserve">##SmartIU Digital </t>
  </si>
  <si>
    <t>Diseño de los ambientes y acompañamiento en la construcción de la sede física.</t>
  </si>
  <si>
    <t>Aseguramiento de la infraestructura tecnológica que permita la creación de entornos digitales inteligentes y abiertos, la recolección y generación de información.</t>
  </si>
  <si>
    <t>Proyecto: Aseguramiento de la infraestructura fisica y tecnológica (SmartIU)</t>
  </si>
  <si>
    <t>Infraestructura física y  tecnológica para procedimientos académicos y administrativos de la IU Digita construida, adecuada y dotada.</t>
  </si>
  <si>
    <r>
      <t xml:space="preserve">V1. Número de Infraestructura física y  tecnológica construida, adecuada y dotada.
V2. Número de Infraestructura física y  tecnológica requerida.
</t>
    </r>
    <r>
      <rPr>
        <b/>
        <sz val="11"/>
        <color theme="1"/>
        <rFont val="Calibri Light"/>
        <family val="2"/>
      </rPr>
      <t>V1/V2*100</t>
    </r>
  </si>
  <si>
    <t>Vicerrectoria Administrativa y Financiera</t>
  </si>
  <si>
    <t>Diseñar e integrar una plataforma de recursos físicos y tecnológicos que permita una fluida interacción con la comunidad y demás grupos de interés</t>
  </si>
  <si>
    <t>Implementación Sistemas de gestión Académicos y Administrativos</t>
  </si>
  <si>
    <t>Mejoraramiento de la toma de decisiones y los procesos misionales.</t>
  </si>
  <si>
    <t>Sistemas de gestión Académicos y Administrativos implementados</t>
  </si>
  <si>
    <r>
      <t xml:space="preserve">V1. Plataforma de gestión académica implementado
V2. Plataforma de gestión administativa implementada 
</t>
    </r>
    <r>
      <rPr>
        <b/>
        <sz val="11"/>
        <color theme="1"/>
        <rFont val="Calibri Light"/>
        <family val="2"/>
      </rPr>
      <t>V1+V2</t>
    </r>
  </si>
  <si>
    <t>% de Avance de la Línea ##SmartIU Digital:</t>
  </si>
  <si>
    <t>Hacer de la IU Digital una Institución Educativa reconocida por la fortaleza de sus alianzas y la red que consolida con otros agentes del sistema educativo, la empresa, el Estado y la sociedad, en contextos local, regional, nacional e internacional</t>
  </si>
  <si>
    <t>##Red IU Digital</t>
  </si>
  <si>
    <t>Relacionamiento Externo  "REDES"</t>
  </si>
  <si>
    <t>Proyecto: Implementación de estrategias de relacionamiento y construcción de alianzas (RedIU Digital)</t>
  </si>
  <si>
    <t>Política de extensión y proyección social adoptada e implementada.</t>
  </si>
  <si>
    <r>
      <t xml:space="preserve">V1. Política de extensión y proyección social diseñadas e implementada.
</t>
    </r>
    <r>
      <rPr>
        <b/>
        <sz val="11"/>
        <color theme="1"/>
        <rFont val="Calibri Light"/>
        <family val="2"/>
      </rPr>
      <t xml:space="preserve">V1. </t>
    </r>
  </si>
  <si>
    <t>Diseño e implementación de estrategias de relacionamiento y construcción de alianzas que impulsa el crecimiento de la IU Digital y genera valor en sus aliados.</t>
  </si>
  <si>
    <t>Alianzas estrategicas activas con diferentes sectores.</t>
  </si>
  <si>
    <r>
      <t xml:space="preserve">V1. Número de aAlianzas estrategicas activas con diferentes sectores.
</t>
    </r>
    <r>
      <rPr>
        <b/>
        <sz val="11"/>
        <color theme="1"/>
        <rFont val="Calibri Light"/>
        <family val="2"/>
      </rPr>
      <t>V1</t>
    </r>
  </si>
  <si>
    <t>% de Avance de la Línea ##Red IU Digital:</t>
  </si>
  <si>
    <t>Contar con un Sistema de Gestión del Talento Humano que facilite el compromiso de transformación digital e innovación de la Institución, al mismo tiempo que se convierte en un gran sitio de trabajo</t>
  </si>
  <si>
    <t xml:space="preserve">##Talento IU Digital </t>
  </si>
  <si>
    <t>Diseño e Implementación del Sistema de Gestión del Talento Humano</t>
  </si>
  <si>
    <t>Diseño de un Sistema de Gestión del Talento Humano que facilite el compromiso de transformación digital e innovación de la Institución, al mismo tiempo que se convierte en un gran sitio de trabajo</t>
  </si>
  <si>
    <t>Proyecto: Consolidación del Sistema de Gestión deñl Talento Humano (##TalentoIUDigital)</t>
  </si>
  <si>
    <t>Sistema de Gestión del Talento Humano diseñado e Implementado.</t>
  </si>
  <si>
    <r>
      <t xml:space="preserve">V1. Sistema de Gestión del Talento Humano diseñado e Implementado.
</t>
    </r>
    <r>
      <rPr>
        <b/>
        <sz val="11"/>
        <color theme="1"/>
        <rFont val="Calibri Light"/>
        <family val="2"/>
      </rPr>
      <t>V1</t>
    </r>
  </si>
  <si>
    <t xml:space="preserve"> Procesos de gestión del talento humano adaptados a la naturaleza digital de la Institución.</t>
  </si>
  <si>
    <r>
      <t xml:space="preserve">V1. Número de activiades de implementación del procesos de gestión del talento humano adaptados.
V2. Número de activiades de implementación del procesos de gestión del talento humano programadas.
</t>
    </r>
    <r>
      <rPr>
        <b/>
        <sz val="11"/>
        <color theme="1"/>
        <rFont val="Calibri Light"/>
        <family val="2"/>
      </rPr>
      <t>V1/V2*100</t>
    </r>
  </si>
  <si>
    <t>Consolidar un equipo de colaboradores de excelencia, que cuente con las competencias particulares que requiere la orientación estratégica de la IU Digital: fluidez digital, pensamiento innovador y emprendedor, ciudadanía glocal</t>
  </si>
  <si>
    <t>Transformación Digital de la Gestión del Talento Humano.
Diseño e Implementación de la ‘Escuela IU Digital</t>
  </si>
  <si>
    <t>Consolidación de un equipo de colaboradores de excelencia, que cuente con las competencias particulares que requiere la orientación estratégica de la IU Digital: fluidez digital, pensamiento innovador y emprendedor, ciudadanía glocal</t>
  </si>
  <si>
    <t>Personal de la IU Digital capacitadas en competencias institucionales de fluidez digital, pensamiento innovador, emprendedor y ciudadanía glocal.</t>
  </si>
  <si>
    <r>
      <t xml:space="preserve">V1. Número de personas de la IU Digital capacitadas en competencias.
V2. Número total de personas de la IU Digital a capacitar en competencias.
</t>
    </r>
    <r>
      <rPr>
        <b/>
        <sz val="11"/>
        <color theme="1"/>
        <rFont val="Calibri Light"/>
        <family val="2"/>
      </rPr>
      <t>V1/V2*100</t>
    </r>
  </si>
  <si>
    <t>Contar un Sistema de Gestión del Conocimiento que permita a la IU Digital ser una Institución que aprende constantemente de la experiencia individual y colectiva de sus colaboradores</t>
  </si>
  <si>
    <t>Diseño e Implementación del Sistema de Gestión del Conocimiento</t>
  </si>
  <si>
    <t xml:space="preserve">Modelo de Desarrollo y Formación del Talento Humano diseñado e implementado </t>
  </si>
  <si>
    <r>
      <t xml:space="preserve">V1. Número de Modelos de Desarrollo y Formación del Talento Humano diseñado e implementado.
</t>
    </r>
    <r>
      <rPr>
        <b/>
        <sz val="11"/>
        <color theme="1"/>
        <rFont val="Calibri Light"/>
        <family val="2"/>
      </rPr>
      <t>V1</t>
    </r>
  </si>
  <si>
    <t>% de Avance de la Línea ##Talento IU Digital :</t>
  </si>
  <si>
    <t>Consolidación de la IU Digital como una institución con un gobierno altamente participativo que gestiona su direccionamiento estratégico con principios de ética, transparencia y responsabilidad para prestar un servicio de calidad a la sociedad</t>
  </si>
  <si>
    <t xml:space="preserve"> ##BuenGobiernoIU </t>
  </si>
  <si>
    <t>Modelo de Gobierno Digital</t>
  </si>
  <si>
    <t>Implementar el modelo de Buen Gobierno Institucional fundamentado en la política pública para la adopción de buenas prácticas</t>
  </si>
  <si>
    <t>Proyecto: consolidación de la IU digital como una institución con un gobierno altamente participativo. (BuenGobiernoIU)</t>
  </si>
  <si>
    <t>Modelo de Gobierno Digital diseñado e Implementado</t>
  </si>
  <si>
    <r>
      <t xml:space="preserve">V1. Panificación y ejecución de los consejos de manera virtual.
V2. Protocolos de seguridad establecidos.
V3. ecanismo de partcipación estabelcidos.
</t>
    </r>
    <r>
      <rPr>
        <b/>
        <sz val="11"/>
        <color theme="1"/>
        <rFont val="Calibri Light"/>
        <family val="2"/>
      </rPr>
      <t>V1+V2+V3</t>
    </r>
  </si>
  <si>
    <t>Secretaría General</t>
  </si>
  <si>
    <t>Estructura orgánica actual revisada y diseño de la estructura flexible, sistemática y efectiva que refleje la dinámica propia de la Institución acorde con su ADN</t>
  </si>
  <si>
    <t>Actualización Estatutaria de la IU Digital"</t>
  </si>
  <si>
    <t>Establececimiento de los lineamientos de Gobierno Digital para la Institución</t>
  </si>
  <si>
    <t>Políticas en consonancia con la naturaleza Institucional actualizadas</t>
  </si>
  <si>
    <r>
      <t xml:space="preserve">V1. Número de políticas en consonancia con la naturaleza Institucional actualizadas.
</t>
    </r>
    <r>
      <rPr>
        <b/>
        <sz val="11"/>
        <color theme="1"/>
        <rFont val="Calibri Light"/>
        <family val="2"/>
      </rPr>
      <t>V1</t>
    </r>
  </si>
  <si>
    <t>% de Avance de la Línea  ##BuenGobiernoIU:</t>
  </si>
  <si>
    <t>Diseñar e implementar una Política de Sostenibilidad Financiera de índole transversal a la Institución</t>
  </si>
  <si>
    <t>##FinanzasIU</t>
  </si>
  <si>
    <t>Sistema de Información Financiero</t>
  </si>
  <si>
    <t>Diseño e implementación de una Política de Sostenibilidad Financiera de índole transversal a la Institución</t>
  </si>
  <si>
    <t>Proyecto: Implementación de estrategias de sostenibilidad financiera. (##FinanzasIU)</t>
  </si>
  <si>
    <t>Sistema de Información Financiero Institucional implementado</t>
  </si>
  <si>
    <t>Diseñar e implementar un sistema de información, proyección y análisis que permitan la toma de decisiones en todos los niveles que garantice la sostenibilidad financiera de la IU Digital</t>
  </si>
  <si>
    <t>Políticas de Sostenibilidad Financiera"</t>
  </si>
  <si>
    <t>Política de optimización en el uso de los recursos y control del gasto definida e implementada</t>
  </si>
  <si>
    <r>
      <t xml:space="preserve">V1. Número de Política de optimización en el uso de los recursos y control del gasto definida e implementada
</t>
    </r>
    <r>
      <rPr>
        <b/>
        <sz val="11"/>
        <color theme="1"/>
        <rFont val="Calibri Light"/>
        <family val="2"/>
      </rPr>
      <t>V1</t>
    </r>
  </si>
  <si>
    <t>Identificar las fuentes de financiación de la IU Digital que provienen de entidades públicas y privadas, a nivel nacional e internacional</t>
  </si>
  <si>
    <t>Identificación de fuentes de financiación de la IU Digital que provienen de entidades públicas y privadas, a nivel nacional e internacional</t>
  </si>
  <si>
    <t>Modernización Administrativa progresiva  acorde a las necesidades y recursos financieros disponibles</t>
  </si>
  <si>
    <r>
      <t xml:space="preserve">V1. Número de activiades de modernización administrativa implementadas.
V2. Número de ctiviades de modernización administrativa programadas.
</t>
    </r>
    <r>
      <rPr>
        <b/>
        <sz val="11"/>
        <color theme="1"/>
        <rFont val="Calibri Light"/>
        <family val="2"/>
      </rPr>
      <t>V1/V2*100</t>
    </r>
  </si>
  <si>
    <t>Gestionar la consecución de recursos ante diferentes entidades públicas y privadas</t>
  </si>
  <si>
    <t>Gestión de la consecución de recursos ante diferentes entidades públicas y privadas</t>
  </si>
  <si>
    <t>Política de Sostenibilidad Financiera implementada</t>
  </si>
  <si>
    <r>
      <t xml:space="preserve">V1. Número de Políticas de Sostenibilidad Financiera implementada.
</t>
    </r>
    <r>
      <rPr>
        <b/>
        <sz val="11"/>
        <color theme="1"/>
        <rFont val="Calibri Light"/>
        <family val="2"/>
      </rPr>
      <t>V1</t>
    </r>
  </si>
  <si>
    <t>Habilitar para los usuarios los recursos y soluciones que optimicen los flujos financieros, para viabilizar y analizar estratégica, táctica y operativamente la gestión de la IU Digital a través del talento humano y los sistemas integrados de gestión</t>
  </si>
  <si>
    <t>Automatización de los procesos administrativos susceptibles de serlo</t>
  </si>
  <si>
    <r>
      <t xml:space="preserve">V1. Número de procesos automatizados.
V2. Número de procesos susceptible de ser automatizados.
</t>
    </r>
    <r>
      <rPr>
        <b/>
        <sz val="11"/>
        <color theme="1"/>
        <rFont val="Calibri Light"/>
        <family val="2"/>
      </rPr>
      <t>V1/V2*100</t>
    </r>
  </si>
  <si>
    <t>% de Avance de la Línea  ##FinanzasIU:</t>
  </si>
  <si>
    <t>Construir la política institucional de comunicaciones</t>
  </si>
  <si>
    <t>##ComunicacionesIU</t>
  </si>
  <si>
    <t>Política institucional de Comunicaciones IU Digital</t>
  </si>
  <si>
    <t>Construción de la política institucional de comunicaciones</t>
  </si>
  <si>
    <t>Proyecto: Implementación de la política institucional de comunicaciones. (##ComunicacionesIU)</t>
  </si>
  <si>
    <t>Política institucional de Comunicaciones de la IU Digital diseñada e implementada</t>
  </si>
  <si>
    <r>
      <t xml:space="preserve">V1. Política institucional de Comunicaciones de la IU Digital diseñada e implementada.
</t>
    </r>
    <r>
      <rPr>
        <b/>
        <sz val="11"/>
        <color theme="1"/>
        <rFont val="Calibri Light"/>
        <family val="2"/>
      </rPr>
      <t>V1</t>
    </r>
  </si>
  <si>
    <t>Diseñar estrategias de comunicación Externa y Marketing para que nuestros grupos de interés conozcan la oferta y soluciones de la IU Digital.</t>
  </si>
  <si>
    <t>Plan Institucional de Comunicación - PIC IU Digital</t>
  </si>
  <si>
    <t>Diseño de estrategias de comunicación Externa y Marketing para que nuestros grupos de interés conozcan la oferta y soluciones de la IU Digital.</t>
  </si>
  <si>
    <t>Plan Institucional de Comunicación formulado e implementado.</t>
  </si>
  <si>
    <r>
      <t xml:space="preserve">V1.  Plan Institucional de Comunicación formulado e implementado.
</t>
    </r>
    <r>
      <rPr>
        <b/>
        <sz val="11"/>
        <color theme="1"/>
        <rFont val="Calibri Light"/>
        <family val="2"/>
      </rPr>
      <t>V1</t>
    </r>
  </si>
  <si>
    <t>Establecer mecanismos de comunicación que permitan a la IU Digital entender el perfil de sus grupos de interés para mejorar continuamente sus servicios y establecer con ellos una comunicación fluida, multiformato y multicanal, en beneficio de todos los actores</t>
  </si>
  <si>
    <t>Plan Institucional de Mercadeo - PIM IU Digital</t>
  </si>
  <si>
    <t>Establecimiento de mecanismos de comunicación que permitan a la IU Digital entender el perfil de sus grupos de interés para mejorar continuamente sus servicios y establecer con ellos una comunicación fluida, multiformato y multicanal, en beneficio de todos los actores</t>
  </si>
  <si>
    <t>Plan Institucional de Mercadeo formulado e implementado.</t>
  </si>
  <si>
    <r>
      <t xml:space="preserve">V1. Plan Institucional de Mercadeo formulado e implementado.
</t>
    </r>
    <r>
      <rPr>
        <b/>
        <sz val="11"/>
        <color theme="1"/>
        <rFont val="Calibri Light"/>
        <family val="2"/>
      </rPr>
      <t>V1</t>
    </r>
  </si>
  <si>
    <t>Construir y poner en ejecución un protocolo de crisis que minimice el impacto que puedan tener sobre la reputación de la entidad situaciones adversas, que son propias del accionar de una universidad digital</t>
  </si>
  <si>
    <t>Plan comunicacional para el manejo de la crisis- PIMC IU Digital</t>
  </si>
  <si>
    <t>Implementar estratégias para la gestión y manejo de las comunicaciones en situaciones de crisis</t>
  </si>
  <si>
    <t>Plan Institucional para el manejo de crisis formulado e implementado.</t>
  </si>
  <si>
    <r>
      <t xml:space="preserve">V1. Plan Institucional para el manejo de crisís formulado e implementado.
</t>
    </r>
    <r>
      <rPr>
        <b/>
        <sz val="11"/>
        <color theme="1"/>
        <rFont val="Calibri Light"/>
        <family val="2"/>
      </rPr>
      <t>V1</t>
    </r>
  </si>
  <si>
    <t>% de Avance de la Línea ##ComunicacionesIU:</t>
  </si>
  <si>
    <t>#APRENDIZAJE</t>
  </si>
  <si>
    <t>Posicionar a la IU Digital como una opción de formación digital reconocida y atractiva a los grupos poblaciones objetivo en las áreas de ciencias agropecuarias, ingenierías, ciencias económicas y administrativas, humanidades y sociales (Portafolio Institucional)</t>
  </si>
  <si>
    <t>##OfertaEducativaIU Digital</t>
  </si>
  <si>
    <t>Consolidación oferta académica</t>
  </si>
  <si>
    <t>Diseño de un portafolio de la  IU Digital que enriquezca y se fundamente en la oferta Institucional</t>
  </si>
  <si>
    <t>Proyecto: Posicionamiento de la IU Digital como una opción de formación digital (##OfertaEducativaIU Digital)</t>
  </si>
  <si>
    <t>Programas académicos creados</t>
  </si>
  <si>
    <r>
      <t xml:space="preserve">V1. Número de programas académicos creados
</t>
    </r>
    <r>
      <rPr>
        <b/>
        <sz val="11"/>
        <color theme="1"/>
        <rFont val="Calibri Light"/>
        <family val="2"/>
      </rPr>
      <t>V1</t>
    </r>
  </si>
  <si>
    <t>Planes Educativos de
Programa  (PEP) creados y actualziados.</t>
  </si>
  <si>
    <r>
      <t xml:space="preserve">V1: Planes Educativos de Programa (PEP)
acreados y actualziados.
</t>
    </r>
    <r>
      <rPr>
        <b/>
        <sz val="11"/>
        <color theme="1"/>
        <rFont val="Calibri Light"/>
        <family val="2"/>
      </rPr>
      <t>V1</t>
    </r>
  </si>
  <si>
    <t>Posicionamiento de la IU Digital como una opción de formación digital reconocida y atractiva a los grupos poblaciones objetivo en las áreas de ciencias agropecuarias, ingenierías, ciencias económicas y administrativas, humanidades y sociales (Portafolio Institucional)</t>
  </si>
  <si>
    <t xml:space="preserve">Docentes
vinculados </t>
  </si>
  <si>
    <r>
      <t xml:space="preserve">V1: Número de docentes que estuvieron
vinculados en la vigencia
V2: Número de docentes ocasionales que
prestaron sus servicios
</t>
    </r>
    <r>
      <rPr>
        <b/>
        <sz val="11"/>
        <color theme="1"/>
        <rFont val="Calibri Light"/>
        <family val="2"/>
      </rPr>
      <t>V1 + V2</t>
    </r>
  </si>
  <si>
    <t>Cobertura Educativa: proyección estudiantes.</t>
  </si>
  <si>
    <r>
      <t xml:space="preserve">V1. Número de estudiantes matriculados.
</t>
    </r>
    <r>
      <rPr>
        <b/>
        <sz val="11"/>
        <color theme="1"/>
        <rFont val="Calibri Light"/>
        <family val="2"/>
      </rPr>
      <t>V1</t>
    </r>
  </si>
  <si>
    <t>Aseguramiento de que el Portafolio Institucional cuente con oferta pertinente a los grupos poblacionales priorizados (bachilleres, extraedad, ruralidad, población trabajadora)</t>
  </si>
  <si>
    <t>Municipios del departamento de Antioquia impactados a través de los programas de la IU Digital</t>
  </si>
  <si>
    <r>
      <t xml:space="preserve">V1. Número de Municipios del departamento de Antioquia impactados a través de los programas de la IU Digital.
V2. Número de Municipios del departamento de Antioquia a impactados a través de los programas de la IU Digita
</t>
    </r>
    <r>
      <rPr>
        <b/>
        <sz val="11"/>
        <color theme="1"/>
        <rFont val="Calibri Light"/>
        <family val="2"/>
      </rPr>
      <t>V1/V2*100</t>
    </r>
  </si>
  <si>
    <t>Asegurar que la oferta educativa refleje un modelo de educación inclusiva con enfoque territorial y cultural</t>
  </si>
  <si>
    <t>Estrategias de extensión y proyección social implementados</t>
  </si>
  <si>
    <r>
      <t xml:space="preserve">V1. Número de Estrategias de extensión y proyección social implementados.
</t>
    </r>
    <r>
      <rPr>
        <b/>
        <sz val="11"/>
        <color theme="1"/>
        <rFont val="Calibri Light"/>
        <family val="2"/>
      </rPr>
      <t>V1</t>
    </r>
  </si>
  <si>
    <t>Programas de educación continua inclusiva con enfoque territorial y cultura</t>
  </si>
  <si>
    <r>
      <t xml:space="preserve">V1. Número de programas de educación Continua inclusiva con enfoque territorial y cultura implementados.
</t>
    </r>
    <r>
      <rPr>
        <b/>
        <sz val="11"/>
        <color theme="1"/>
        <rFont val="Calibri Light"/>
        <family val="2"/>
      </rPr>
      <t>V2</t>
    </r>
  </si>
  <si>
    <t>% de Avance de la Línea ##OfertaEducativaIU Digital:</t>
  </si>
  <si>
    <t>Diseñar un Modelo de Educación Digital flexible, dinámico, que evoluciona e innova.</t>
  </si>
  <si>
    <t xml:space="preserve">##ModeloEducativoIU </t>
  </si>
  <si>
    <t>Modelo Educativo IU Digital</t>
  </si>
  <si>
    <t>Diseño de un Modelo de Educación Digital flexible, dinámico, que evoluciona e innova.</t>
  </si>
  <si>
    <t>Consolidación del modelo de Educación Digital (##Modelo Educativo IU)</t>
  </si>
  <si>
    <t>Lineamientos Curriculares IU Digital</t>
  </si>
  <si>
    <r>
      <t xml:space="preserve">V1. Número Lineamientos Curriculares IU Digital 
</t>
    </r>
    <r>
      <rPr>
        <b/>
        <sz val="11"/>
        <color theme="1"/>
        <rFont val="Calibri Light"/>
        <family val="2"/>
      </rPr>
      <t>V1</t>
    </r>
  </si>
  <si>
    <t xml:space="preserve">Programa de formación docente </t>
  </si>
  <si>
    <r>
      <t xml:space="preserve">V1. Número de programa de formación docente 
</t>
    </r>
    <r>
      <rPr>
        <b/>
        <sz val="11"/>
        <color theme="1"/>
        <rFont val="Calibri Light"/>
        <family val="2"/>
      </rPr>
      <t>V1</t>
    </r>
  </si>
  <si>
    <t>Consolidación de nodos subregionales de la IU Digital de Antioquia (##Nodos)</t>
  </si>
  <si>
    <t>Mejoramiento de procesos de inclusón educativa</t>
  </si>
  <si>
    <r>
      <t xml:space="preserve">V1. Número de estrategias orientadas al mejoramiento de los procesos de inclusión.
</t>
    </r>
    <r>
      <rPr>
        <b/>
        <sz val="11"/>
        <color theme="1"/>
        <rFont val="Calibri Light"/>
        <family val="2"/>
      </rPr>
      <t>V1</t>
    </r>
  </si>
  <si>
    <t>% de Avance de la Línea ##ModeloEducativoIU:</t>
  </si>
  <si>
    <t>Diseñar un modelo de formación flexible e innovador que permita la articulación con los diferentes niveles educativos de los estudiantes IU Digital</t>
  </si>
  <si>
    <t>##CadenasIU de Formación</t>
  </si>
  <si>
    <t>Sistema de Encadenamiento IU Digital</t>
  </si>
  <si>
    <t>Facilitación de escenarios de formación integral, permanente y continua con los diferentes niveles de formación</t>
  </si>
  <si>
    <t>Proyecto: Facilitación de escenarios de formación integral, permanente y continua (##CadenasIU)</t>
  </si>
  <si>
    <r>
      <t xml:space="preserve"> V1. Número de estraegias de articulación IU Digital implementados.
</t>
    </r>
    <r>
      <rPr>
        <b/>
        <sz val="11"/>
        <color theme="1"/>
        <rFont val="Calibri Light"/>
        <family val="2"/>
      </rPr>
      <t>V1</t>
    </r>
  </si>
  <si>
    <t>Consolidación de una oferta educativa permanente y de calidad que articule los diferentes niveles de formación</t>
  </si>
  <si>
    <t>Mallas curriculares integradas con los diferentes niveles de formación</t>
  </si>
  <si>
    <r>
      <t xml:space="preserve">V1. Número de programas académicos articulados.
</t>
    </r>
    <r>
      <rPr>
        <b/>
        <sz val="11"/>
        <color theme="1"/>
        <rFont val="Calibri Light"/>
        <family val="2"/>
      </rPr>
      <t>V1</t>
    </r>
  </si>
  <si>
    <t>% de Avance de la Línea ##CadenasIU de Formación:</t>
  </si>
  <si>
    <t>Apropiar, generar y transmitir conocimiento que permita transformar la realidad de los contextos y generar mejores condiciones de vida con principios de pertinencia institucional, regional y nacional</t>
  </si>
  <si>
    <t>##DescubrimientoIU</t>
  </si>
  <si>
    <t>Sistema de Investigación e Innovación Institucional</t>
  </si>
  <si>
    <t>Diseño e implementación de la Política de Investigación, transferencia y apropiación del conocimiento IU Digital</t>
  </si>
  <si>
    <t>Proyecto: Gestión de la producción de conocimiento (##DescubrimeintoIU)</t>
  </si>
  <si>
    <t>Política de Investigación, transferencia y apropiación del conocimiento IU Digital adoptada</t>
  </si>
  <si>
    <r>
      <t xml:space="preserve">V1. Número de políticas de Investigación, transferencia y apropiación del conocimiento IU Digital adoptada.
</t>
    </r>
    <r>
      <rPr>
        <b/>
        <sz val="11"/>
        <color theme="1"/>
        <rFont val="Calibri Light"/>
        <family val="2"/>
      </rPr>
      <t>V1</t>
    </r>
  </si>
  <si>
    <t>Medir la productividad de los docentes registrados en los grupos de investigación institucionales</t>
  </si>
  <si>
    <t>Productividad de docentes registrados en los grupos de investigación.</t>
  </si>
  <si>
    <r>
      <t xml:space="preserve">V1: Número de docentes con registro de producción en el grupo de investigación.
V2: Número total de docentes registrados en el grupo de investigación.
</t>
    </r>
    <r>
      <rPr>
        <b/>
        <sz val="11"/>
        <color theme="1"/>
        <rFont val="Calibri Light"/>
        <family val="2"/>
      </rPr>
      <t>(V1 / V2) * 100</t>
    </r>
  </si>
  <si>
    <t>Medir el impacto de la productividad de los grupos de investigación institucionales.</t>
  </si>
  <si>
    <t>Fortalecimiento y sostenimiento de la productividad estratégica de los grupos de investigación institucionales.</t>
  </si>
  <si>
    <r>
      <t xml:space="preserve">V1: Número de grupos de investigación institucionales categorizados por Colciencias.
V2: Número total de grupos de investigación institucionales reconocidos por Colciencias.
</t>
    </r>
    <r>
      <rPr>
        <b/>
        <sz val="11"/>
        <color theme="1"/>
        <rFont val="Calibri Light"/>
        <family val="2"/>
      </rPr>
      <t>(V1 / V2 ) * 100</t>
    </r>
  </si>
  <si>
    <t>Fortalecer las estrategias de investigación formativa institucionales.</t>
  </si>
  <si>
    <t>Participación de estudiantes en las estrategias de investigación formativa institucionales.</t>
  </si>
  <si>
    <r>
      <t xml:space="preserve">V1: Número de estudiantes que participan en semilleros de investigación.
V2: Número de estudiantes matriculados en asignaturas relacionadas con investigación.
V3: Número de estudiantes que realizan trabajos de grado en modalidad investigativa.
V4: Número de estudiantes que participan en proyectos de investigación.
V5: Número de estudiantes que participan en otras estrategias de investigación formativa definidas por la institución.
V6: Número total de estudiantes matriculados en la vigencia.
</t>
    </r>
    <r>
      <rPr>
        <b/>
        <sz val="11"/>
        <color theme="1"/>
        <rFont val="Calibri Light"/>
        <family val="2"/>
      </rPr>
      <t>[(V1 + V2 + V3 + V4 + V5) / V6] * 100</t>
    </r>
  </si>
  <si>
    <t>Fortalecer el desarrollo de la investigación y la innovación institucional mediante la gestión de proyectos de investigación.</t>
  </si>
  <si>
    <t>Proyectos de investigación financiados en convocatorias internas y/o externas de investigación</t>
  </si>
  <si>
    <r>
      <t xml:space="preserve">V1: Numero de proyectos de investigación que cumplen requisitos en convocatorias de investigación internas.
V2: Numero de proyectos de investigación que cumplen requisitos en convocatorias de investigación externas.
V3: Número total de proyectos de investigación presentados en convocatorias de investigación internas.
V4: Número total de proyectos de investigación presentados en convocatorias de investigación externas.
</t>
    </r>
    <r>
      <rPr>
        <b/>
        <sz val="11"/>
        <color theme="1"/>
        <rFont val="Calibri Light"/>
        <family val="2"/>
      </rPr>
      <t>((V1 + V2)/(V3 + V4))*100</t>
    </r>
  </si>
  <si>
    <t>% de Avance de la Línea ##DescubrimientoIU:</t>
  </si>
  <si>
    <t>Diseñar un modelo de Éxito Estudiantil</t>
  </si>
  <si>
    <t>##ÉxitoyBienestarIU</t>
  </si>
  <si>
    <t>Política de Bienestar Institucional IU DIGITAL</t>
  </si>
  <si>
    <t>Contribución al desarrollo individual y social de la comunidad académica que permitan la formación de ciudadanos capaces de construir sociedades solidarias, de progreso y con calidad de vida.</t>
  </si>
  <si>
    <t>Proyecto: Implementación de estrategias que mejoren la calidad de vida institucional (ExitoyBienestarIU)</t>
  </si>
  <si>
    <t>Política de Bienestar Institucional IU DIGITAL diseñada e Implementada</t>
  </si>
  <si>
    <r>
      <t xml:space="preserve">V1. Número de Política de Bienestar Institucional IU DIGITAL diseñada e Implementada.
</t>
    </r>
    <r>
      <rPr>
        <b/>
        <sz val="11"/>
        <color theme="1"/>
        <rFont val="Calibri Light"/>
        <family val="2"/>
      </rPr>
      <t>V1</t>
    </r>
  </si>
  <si>
    <t>Vicerrectoria Administrativa y Financiera/Bienestar Institucional</t>
  </si>
  <si>
    <t>Cobertura de la población Institucional en los servicios de Bienestar</t>
  </si>
  <si>
    <r>
      <t xml:space="preserve">V1. Número de estudiantes que acceden a los servicios de Bienestar estudiantil
</t>
    </r>
    <r>
      <rPr>
        <b/>
        <sz val="11"/>
        <color theme="1"/>
        <rFont val="Calibri Light"/>
        <family val="2"/>
      </rPr>
      <t xml:space="preserve">
</t>
    </r>
    <r>
      <rPr>
        <sz val="11"/>
        <color theme="1"/>
        <rFont val="Calibri Light"/>
        <family val="2"/>
      </rPr>
      <t xml:space="preserve">V2. Número de estudiantes matriculados.
</t>
    </r>
    <r>
      <rPr>
        <b/>
        <sz val="11"/>
        <color theme="1"/>
        <rFont val="Calibri Light"/>
        <family val="2"/>
      </rPr>
      <t>V1/V2*100</t>
    </r>
  </si>
  <si>
    <t>Diseñar e implementar la Política de Bienestar Institucional IU Digital</t>
  </si>
  <si>
    <t>Sistema de Éxito Estudiantil</t>
  </si>
  <si>
    <t>Aportar al proceso educativo mediante acciones intencionalmente formativas para el desarrollo integral y pluridimensional</t>
  </si>
  <si>
    <t>Sistema de Éxito Estudiantil diseñado y adoptado (Retención estudiantil o graduación efectiva)</t>
  </si>
  <si>
    <r>
      <t xml:space="preserve">V1. Sistema de Éxito Estudiantil diseñado y adptado
</t>
    </r>
    <r>
      <rPr>
        <b/>
        <sz val="11"/>
        <color theme="1"/>
        <rFont val="Calibri Light"/>
        <family val="2"/>
      </rPr>
      <t>V1</t>
    </r>
  </si>
  <si>
    <t>Permanencia estudiantil por período</t>
  </si>
  <si>
    <r>
      <t xml:space="preserve">V1. Número de estrategias de permanencia ejecutadas por años.
V2. Número estrategias de permanencia programadas por años.
</t>
    </r>
    <r>
      <rPr>
        <b/>
        <sz val="11"/>
        <color theme="1"/>
        <rFont val="Calibri Light"/>
        <family val="2"/>
      </rPr>
      <t>V1/V2*100</t>
    </r>
  </si>
  <si>
    <t>Estudiantes que acceden a los servicios de Bienestar Estudiantil</t>
  </si>
  <si>
    <r>
      <t xml:space="preserve">V1. Número de estudiantes que acceden a los servicios de Bienestar Estudiantil.
V2. Número total estudiantes que pueden acceden a los servicios de Bienestar Estudiantil.
</t>
    </r>
    <r>
      <rPr>
        <b/>
        <sz val="11"/>
        <color theme="1"/>
        <rFont val="Calibri Light"/>
        <family val="2"/>
      </rPr>
      <t>V1/V2*100</t>
    </r>
  </si>
  <si>
    <t>Procedimiento Electoral Institucional</t>
  </si>
  <si>
    <t>Establecimiento de mecanismos de participación permanente de la comunidad IU Digital que aporten al enriquecimiento del bienestar común y a su propio bienestar</t>
  </si>
  <si>
    <t xml:space="preserve">Procedimientos y mecanismos electorales de representantes Institucionales diseñados e Implementados </t>
  </si>
  <si>
    <r>
      <t xml:space="preserve">V1. Procedimiento y mecanismos electorales de representantes Institucionales diseñados e Implementados.
</t>
    </r>
    <r>
      <rPr>
        <b/>
        <sz val="11"/>
        <color theme="1"/>
        <rFont val="Calibri Light"/>
        <family val="2"/>
      </rPr>
      <t>V1</t>
    </r>
  </si>
  <si>
    <t>Encuentros Regionales IU Digital</t>
  </si>
  <si>
    <t>Diseñar estartegias de acompañamiento y atención para egresados enla regiones.</t>
  </si>
  <si>
    <t>Participaciones en encuentros Regionales IU Digital</t>
  </si>
  <si>
    <r>
      <t xml:space="preserve">V1. Número de participaciones en encuentros Regionales IU Digital.
</t>
    </r>
    <r>
      <rPr>
        <b/>
        <sz val="11"/>
        <color theme="1"/>
        <rFont val="Calibri Light"/>
        <family val="2"/>
      </rPr>
      <t>V1</t>
    </r>
  </si>
  <si>
    <t>Bienestar al Empleado</t>
  </si>
  <si>
    <t>Consolidar el bienestar laboral a través de la implementación de estrategias acordes con la naruraleza de la Iu Digital.</t>
  </si>
  <si>
    <t>Programa de Bienestar Laboral diseñado e Implementado</t>
  </si>
  <si>
    <r>
      <t xml:space="preserve">V1. Programa de Bienestar Laboral diseñado e Implementados.
</t>
    </r>
    <r>
      <rPr>
        <b/>
        <sz val="11"/>
        <color theme="1"/>
        <rFont val="Calibri Light"/>
        <family val="2"/>
      </rPr>
      <t>V1</t>
    </r>
  </si>
  <si>
    <t>Diseñar e implementar la Política de Egresados</t>
  </si>
  <si>
    <t>Egresados</t>
  </si>
  <si>
    <t>Diseño e implementación de la Política de Egresados</t>
  </si>
  <si>
    <t>Lineamiento de egresados adoptada e implementada.</t>
  </si>
  <si>
    <t>V1. Lineamiento de egresados diseñados.
V2. Implentación anual del política de egresados
V1+V2</t>
  </si>
  <si>
    <t>% de Avance de la Línea ##ÉxitoyBienestarIU:</t>
  </si>
  <si>
    <t>#ALCANCE</t>
  </si>
  <si>
    <t>Fomentar procesos de emprendimiento inclusivo a las poblaciones objetivo</t>
  </si>
  <si>
    <t>##InclusiónIU</t>
  </si>
  <si>
    <t>Sistema de Educación Inclusiva Institucional</t>
  </si>
  <si>
    <t>Fomento de procesos de emprendimiento inclusivo a las poblaciones objetivo</t>
  </si>
  <si>
    <t>Proyecto: Implementación de estrategias de educación Inclusiva (##InclusiónIU)</t>
  </si>
  <si>
    <t>Política de Educación Inclusiva e Intercultural Implementados</t>
  </si>
  <si>
    <r>
      <t xml:space="preserve">V1. Política de Educación Inclusiva e Intercultural diseñada e Implementada
</t>
    </r>
    <r>
      <rPr>
        <b/>
        <sz val="11"/>
        <color theme="1"/>
        <rFont val="Calibri Light"/>
        <family val="2"/>
      </rPr>
      <t>V1</t>
    </r>
  </si>
  <si>
    <t>Definir el modelo de aspirante IU Digital</t>
  </si>
  <si>
    <t>Aspirante IU Digital</t>
  </si>
  <si>
    <t>Garantizar el reconocimiento y respeto de las identidades, diversidad y particularidad de los estudiantes</t>
  </si>
  <si>
    <t xml:space="preserve">Caracterización de la población aspirante a la IU Digital </t>
  </si>
  <si>
    <r>
      <t xml:space="preserve">V1. Número de Caracterización de la población aspirante a la IU Digital realizadas
</t>
    </r>
    <r>
      <rPr>
        <b/>
        <sz val="11"/>
        <color theme="1"/>
        <rFont val="Calibri Light"/>
        <family val="2"/>
      </rPr>
      <t>V1</t>
    </r>
  </si>
  <si>
    <t>% de Avance de la Línea ##InclusiónIU:</t>
  </si>
  <si>
    <t>Desarrollar un programa para el emprendimiento Institucional que permita formar a los estudiantes pero también a la comunidad en general</t>
  </si>
  <si>
    <t xml:space="preserve"> ##EmprendimientoIU </t>
  </si>
  <si>
    <t>Modelo del programa para el Emprendimiento Institucional</t>
  </si>
  <si>
    <t>Diseño e implementación de un Hub Digital Emprendedor que permita el acompañamiento a la comunidad educativa donde se faciliten herramientas y experiencias indispensables para convertir ideas de negocios en empresas</t>
  </si>
  <si>
    <t>Proyecto: Implementación d estrategias para el emprendimiento (##EmprendimientoIU)</t>
  </si>
  <si>
    <t>Lineamiento de emprendimiento, empresarismo e innovación definido e implementada</t>
  </si>
  <si>
    <r>
      <t xml:space="preserve">V1. Políticas de emprendimiento, empresarismo e innovación adoptada e implementada
</t>
    </r>
    <r>
      <rPr>
        <b/>
        <sz val="11"/>
        <color theme="1"/>
        <rFont val="Calibri Light"/>
        <family val="2"/>
      </rPr>
      <t>V1</t>
    </r>
  </si>
  <si>
    <t>% de Avance de la Línea  ##EmprendimientoIU :</t>
  </si>
  <si>
    <t>ÍNDICE DE EJECUCIÓN DEL PLA DE ACCIÓN 2018 - 2020</t>
  </si>
  <si>
    <t>Número de Indicadores</t>
  </si>
  <si>
    <t>% de Cumpliento</t>
  </si>
  <si>
    <t>Líneas</t>
  </si>
  <si>
    <t>1. #PIC: Planeación, Innovación y Calidad Digitales</t>
  </si>
  <si>
    <t>2. #Glocal: Una IU Digital global, nacional, regional y local</t>
  </si>
  <si>
    <t>#Glocal</t>
  </si>
  <si>
    <t>3. #Tdigital: Transformación Digital en todas sus dimensiones de gestión, servicio y gobierno.</t>
  </si>
  <si>
    <t>3. #CPU: Ensamblando la IU Digital.</t>
  </si>
  <si>
    <t xml:space="preserve">##BuenGobiernoIU </t>
  </si>
  <si>
    <t>5. #APRENDIZAJE</t>
  </si>
  <si>
    <t>6. #ALCANCE</t>
  </si>
  <si>
    <t>Tabla. Rangos de Medición</t>
  </si>
  <si>
    <t>Corte de medición a diembre 31 de 2020</t>
  </si>
  <si>
    <t>Rango</t>
  </si>
  <si>
    <t>Medición</t>
  </si>
  <si>
    <t>Mayor o Igual a 80%</t>
  </si>
  <si>
    <t>Satisfactorio</t>
  </si>
  <si>
    <t>60% a 79%</t>
  </si>
  <si>
    <t>Aceptable</t>
  </si>
  <si>
    <t>0 a 59%</t>
  </si>
  <si>
    <t>Insatisfactorio</t>
  </si>
  <si>
    <t>LIDER RESPONSABLE</t>
  </si>
  <si>
    <t>Fabián E. Escudero Salgado</t>
  </si>
  <si>
    <t xml:space="preserve">Planes formulados y aprobados  bajo resolución rectoral 409 del 29 de enero de 2021, la cual adopta e integra los siguientes Planes Institucionales al Modelo Integrado de Operación y Gestión. 
Estos fueron aprobados debidamente en la página web institucional. </t>
  </si>
  <si>
    <t xml:space="preserve">Se han tenido los siguientes avances significativos para el proceso: 
- Contratación del equipo de desarrollo para el diseño del sistema.
- Definición de los requisitos y mapa de estructuración del sistema, con acompañamiento de dirección de tecnología.
Se han desarrollado cuatro sesiones de trabajo de las cuales se reportan evidencias en la identificación de necesidades y reqerimientos mínimos en el desarrollo del software SRS-PLAN. </t>
  </si>
  <si>
    <t>Aprobación del código de Código de Ética del Auditor Interno.
Aprobación del Estatuto de Auditoría Interna.
Aprobación del Programa Anual de Auditoría, Vigencia 2021.
Medición del Indice de Desampeño Institucioanl (IDI) 2020.
Aprobación de COLA-Calendario de Obligaciones Legales y Adminstrativas 2021
Reporte de Cumplimiento ITA para el Periodo 2021 Actualizada.
Consolidación y seguimiento a Planes de Mejoramiento internas y externas.
Informe evaluación institucional por dependencias vigencia 2020.
Procedimientos y formatos realcionados con el proceso de Evaluación y Mejora de la Gestión Universitaria registrados en  el MOP (https://drive.google.com/drive/u/0/folders/0AARp0a0SjPnDUk9PVA).
A la fecha el Sistema de Control Interno tiene una puntuación del 64,9 - resultado oficial de la evaluación del FURAG 2020, sin embargo durante el 2021 se ejecutaron acciones para fortalecer el mismo y conforme a evaluación en junio del 2021 se encuentra en un avance del 71%.</t>
  </si>
  <si>
    <t>Se tienen elaborados y aprobados 10 Planes de Acción asociados a las Políticas de MiPG para la vigencia 2021. (Acta de comité y planes) De los cuales 4 son nuevos para la vigencia:
- Plan de Acción Gestión Estadística
- Plan de Acción Política de Gestión del Conocimeinto.
- Plan de Acción Política de Racionalización de Trámites. 
- Plan de Acción Política de Evaluación del desempeño institucional. 
Al mes de diciembre, se cuenta con 16 planes de acciónde las políticas de MiPG</t>
  </si>
  <si>
    <t>Se relacionan los enlaces de consulta para la verificación de las unidades producidas. 
Enlace a instancia de LMS académico:
https://iudigital.instructure.com/login/canvas
Enlace a instancia de LMS extensión:
https://extensioniudigital.instructure.com/login/canvas
Cada programa tiene a disposición de los estudiantes las unidades académicas que corresponden al mismo .</t>
  </si>
  <si>
    <t>Jhonatan Arroyave</t>
  </si>
  <si>
    <t>Juan José Torres</t>
  </si>
  <si>
    <t>Rubén Maya</t>
  </si>
  <si>
    <t>Se evidencian las plataformas indicadas. Actualmente se tienen 10 plataformas implementadas.</t>
  </si>
  <si>
    <t xml:space="preserve">Luz Gladys Tamayo </t>
  </si>
  <si>
    <t>Politicas actualizadas en consonancia con la naturaleza de la institución
 (Plan Anticorrupción y Atención al ciudadano, 
Estatuto General, 
Lineamientos del proceso de evaluación docente , 
Manual de políticas contables, 
Política de administración de riesgos, 
Reglamento de prácticas,
 Lineamientos para la creación de nuevos programas académicos, 
Código de Integridad, 
Lineamientos de proyectos especiales, 
Estatuto de Auditoría Interna, 
Parametros sobre austeridad del Gasto)</t>
  </si>
  <si>
    <t xml:space="preserve">Modelo de Gobierno Digital en aplicación.
Se presentan actas de los Consejos directivos desarrollados de forma virtual.
En cuanto a los mecanismos de participación, se expidió la Resolución directiva 01 del 22 de abril para la elección de representante de los egresados.
Se desarrolló el proceso de convocatoria para la elección de Rector de la Institución para el período 2022-2026.
Los protocolos de seguridad , se presentan los correos electrónicos dirigidos a la dirección de tecnología para la realización de cada uno de los consejos directivos y se cuenta con carpetas de respaldo de la información. </t>
  </si>
  <si>
    <t>Jessica Andrea Agudelo</t>
  </si>
  <si>
    <t>Se surtió el proceso de elaboración y aprobación del Acuerdo Directivo 086 de 2021, por medio del cual se aprueba y adopta el Manual de Políticas Contables de la Institución Universitaria Digital de Antioquia, en el que se crea el Comité de Sostenibilidad Contable y Financiera. La finalidad del Manual de Políticas es establecer los criterios para el manejo del sistema contable de la Institución de conformidad con la normatividad vigente, mientras que la del Comité es velar por la aplicación y el cumplimiento de dichas políticas.
Adicionalmente, se está avanzando en el proceso de implementación del Sistema de Información Financiera SAP ERP, herramienta que permitirá el registro de la información contable, presupuestal, contractual y tesoral, y fortalecerá el control y análisis de la misma.</t>
  </si>
  <si>
    <t>Se estableció la Resolución 553 de 2021, por la cual se establecen parámetros sobre austeridad y eficiencia en el gasto para la Institución Universitaria Digital de Antioquia. 
Se elaboró un informe de seguimiento a la ejecución presupuestal con corte a octubre de 2021 con base en sesiones de trabajo con los líderes de trabajo en las cuales se evaluó el nivel de ejecución de los recursos asignados a las dependencias, las necesidades de recursos para el resto de la vigencia acorde con la planeación actualizada y la posibilidad de liberar recursos para asignarlos a otros proyectos.</t>
  </si>
  <si>
    <t>Se realizan informes financieros y presupuestales con carácter mensual y comparativo respecto a la vigencia anterior, así como informes históricos, en los cuales se identifican las fuentes de ingresos de la Institución y el recaudo de éstos, con el fin de tener plenamente identificados los recursos disponibles, su destinación y la necesidad de gestionar recursos adicionales para dar cumplimiento a los objetivos institucionales.
Se presenta la actualización de nómina y facturación electrónica, implementación del SAP, consolidación del equipo de trabajo. Así como la buena práctica de informes mensuales.</t>
  </si>
  <si>
    <t xml:space="preserve">Se formuló el Plan de Fortalecimiento Institucional y se presentó al Ministerio de Educación Nacional dando a conocer los proyectos estratégicos de la Institución y la necesidad de recursos para su desarrollo.
La gestión para la obtencion de recursos, se evidencia en el Acuerdo 066 de 2020 por medio de la cual se adoptan decisiones relacionadas con proycetos de inversión financiados o cofinanciados con recursos del sistema General de Regalías - SGR, co asignación de $5.928.093.747 para dotación de mobiliario y equipos para la consolidación academico-administrativa de la sede IU digital de Antioquia, Medellín. 
Se anexa Resolución de aprobación de recursos por parte del Ministerio en el Plan de fortalecieminto. 
Se anexa respuesta a solicitud de información para el proyceto de ley estampilla pro IU Digital. </t>
  </si>
  <si>
    <t xml:space="preserve">Se realizaron los procesos de contratación asociados a Facturación Electrónica y Nómina Electrónica, fundamentales dentro del proceso financiero. El de Facturación Electrónica se encuentra en operación y el de Nómina Electrónica está en proceso.
En las evidencias se reporta:
Contrato 2021222 -proceso de selección de mínima cuantía 08 de 2021, carta de aceptación con el proveedor Bythewave S.A.S para el arrendamienton de software para nómina electrónica. 
Contrato interadministrativo IU2020216, acta de ejecución No. 8 entre la IU digital y VALOR+ A.S para la prestación de servicio de facturación electrónica. 
Ambos programas en funcionamiento 
</t>
  </si>
  <si>
    <t>La construcción y ejecución un protocolo de crisis que minimice el impacto que puedan tener sobre la reputación de la entidad situaciones adversas se ha manejado de acuerdo a los canales de anteción al ciudadano, Registo y Control y el sistema de Redes Institucionales, con el fin de garantizar una oportuna respuesta  a la mitigación de crisis o riesgos que puedan afectar la reputación o imagen de la institución. 
Se ha logrado manejar los posibles riesgo con el manejo correcto del Plan Institucional de Comunicaciones y siguiendo los líneamientos del Plan de Gobernanza de Comunicaciones- Gobernación de Antioquia. 
Se evidencia el Manual del Pilar de Gobernanza de las comunicaciones.
Se cuenta con Manual de crisis donde se clasifican las mismas, se dan posibles respuestas para atender crisis y tips para responder preguntas negativas.
El Manual fue socializado en el comité Institucional de gestión y Desempeño durante la vigencia 2021.</t>
  </si>
  <si>
    <t xml:space="preserve">Melissa Velásquez </t>
  </si>
  <si>
    <t>5 programas con Resolución de creación del Consejo Directivo en la vigencia 2021: 
Tecnología en Gestión Comercial Agroempresarial - Acuerdo Directivo 084 de 2021.
Ingeniería de Software y Datos - Acuerdo Directivo 093 de 2021.
Tecnología en Gestión de Marketing Digital - Acuerdo Directivo 094 de 2021
Licenciatura en Educación Básica Primaria - Acuerdo Directivo 085 de 2021
Especialización Tecnologías Digitales para el Aprendizaje - Acuerdo Directivo 092 de 2021.</t>
  </si>
  <si>
    <t xml:space="preserve">PEP programas:
Tecnología en Gestión Agroempresarial
Ingeniería de Software y Datos
Tecnología en Gestión de Marketing Digital
Licenciatura en Educación Básica Primaria
Especialización Tecnologías Digitales para el Aprendizaje
</t>
  </si>
  <si>
    <t xml:space="preserve">53 docentes de tiempo completo
12 docentes de medio tiempo
Se relaciona base de datos de docentes, para un total de 65. </t>
  </si>
  <si>
    <t>Número de estudiantes matriculados. Reporte actualizado al 29 de septiembre por programa:
Se certifica que la institución cuenta con 5000 estudiantes con corte del 13/10/21, de acuerdo a lo certificado por el área de registro y control,discriminados de la siguiente manera: 
Administración de empresas: 1203
Administración de empresas turisticas y hoteleras: 412
Administración en Seguridad y Salud en el Trabajo: 835
Ciencias ambientales: 207
Especialización big data: 39
Especialización en formulación y evaluación de proyectos: 99
Especialización en programación aplicada: 12
Ingeniería mecatrónica: 8
Publicidad y mercade0 digital: 439
Tecnología Desarrollo comunitario: 78 
Tecnología en desarrollo de software: 1101
Tecnología en gestión catastral y agrimensura: 340
Trabajo social: 227</t>
  </si>
  <si>
    <t>Reporte de estudiantes por departamento y municipio.
La Institución certifica que cuenta con presencia en los 125 municipios de Antioquia con un total de 3.400 estudiantes benficiados.</t>
  </si>
  <si>
    <t>Se cuenta con una de las  estrategias, concebida en la Resolución académica número 036 “Por medio del cual se establecen y adoptan los Lineamientos Curriculares de la Institución Universitaria Digital de Antioquia”.
Se cuenta con 22 cursos con enfoque territorial y cultural en plataforma y disponibles.</t>
  </si>
  <si>
    <t xml:space="preserve">Archivo excel con plan de mejoramiento resultado de la evaluación docente de dónde se deriva el plan de formación docente.
Ruta de formación docente / Programa de inducción docente. 
Estrategia curso Ser Docente IU Digital implementada vigencia 2021 (Contribuye al fortalecieminto de competencias. 
Programa de capacitación docentes desde el CRAI
Curso de inglés para docentes y colaboradores. </t>
  </si>
  <si>
    <t xml:space="preserve">Protocolos implementados por los docentes como estrategias de inclusión para estudiante sordo y privados de la libertad.
Se adjuntan los soportes rspectivos:
Estrategia SerIU Digital.
Protocolo para el acompañamiento de estudiantes privados de la libertad.
Recomendaciones para el acompañamiento de estudiante sordo. </t>
  </si>
  <si>
    <t>Libardo Londoño Ciro</t>
  </si>
  <si>
    <t>Ser IU Digital: Bloque de inducción a estudiantes.
Ser Matemáticas: Bloque prepartorio para la vida académica y las compentencias básicas en matemáticas.
Ser Inglés: Bloque preparatorio para la vida académica y las compentencias básicas en inglés.</t>
  </si>
  <si>
    <t>Articulación de las mallas de Tecnología en Desarrollo de Software
Articulación de las mallas Publicidad y Mercadeo Digital con el programa de Talento Especializado de SAPIENCIA con algunas asignaturas de la malla (articulación con Extensión).
Articulación de programas tecnológicos con profesionales Tecnología en Desarrollo de Software con Ingeniería de Software y Datos (en radicación)
Articulación de programas de Publicidad y Mercadeo Digital con Tecnología en Gestión  de Marketing  Digital (en radicación).</t>
  </si>
  <si>
    <t>Se cuenta con una pólitica (acuerdo 009 de 2018), que está en proceso de actualización. 
Se encuentra en proceso de revisión jurídica y financiera. 
Los cambios propuestos ya fueron socializados con: Docentes Ocasionales, Consejos de Facultad y Estudiantes (estudiantes semileristas y que participan en los consejos de facultad)</t>
  </si>
  <si>
    <t xml:space="preserve">En el grupo se tienen 12 integrantes vinculados, todos con registro de producción. </t>
  </si>
  <si>
    <t>NO APLICA/ Inscritos en la convocatoria nacional para el reconocimiento y medición de grupos de investigación, desarrollo tecnológico o de innovación y para el reconocimiento de los investigadores del SNCTel 2021. 
inscripción: M01954690215627
Convocatoria cierra el 20 de octubre. NOTA: Agregamos avance del proceso, pero no aplica para el proceso de medición. 
Se hace claridad que la entidad ha cumplido con los ejercicios de presentar los documentos en las convocatorias que ha hecho Minciencias para tal fin, la cuales implica acogerse a sus cronogramas.</t>
  </si>
  <si>
    <t xml:space="preserve">2236 estudiantes inscritos: Base de datos inscritos en Semilleros de Investigación.
3860 estudiantes matriculados en asignaturas relacionadas con investigación. 
4 estudiantes que realizan trabajos de grado en modalidad investigativa.
36 estudiantes participan en proyectos de investigación
9 estudiantes que participan en otras estrategias de investigación formativa
Se tiene un cumplimiento en la meta del 127%, equivalente al 57,3% de los estudiantes. </t>
  </si>
  <si>
    <t>20 Proyectos de Investigación totales:
3 proyectos convocatoria docentes 2020
9 proyectos convocatoria docentes 2021
8 proyectos Convocatoria estudiantes 2021
18 Proyectos de Investigación que cumplen requisitos: 
3 proyectos convocatoria docentes 2021
7 proyectos convocatoria docentes 2021
8 proyectos convocatoria estudiantes 2021
3 Poyectos externos:  
1 Regalías. (en proceso de aprobación)
1 Politécnico Jaime Izasa Cadavid - UPB (en ejecución)
1 Consejo Profesional de Administración de Empresa: 1° convocatoria de asignación de recursos 2021 - facultades Curso Corto de Instagram Marketing (no aprobado)
Se tiene un cumplimiento del 116%</t>
  </si>
  <si>
    <t>Jacqueline Castaño Duque</t>
  </si>
  <si>
    <t xml:space="preserve">Se cuenta con estrategias diseñadas e implementadas para la permanencia y el éxito académico que aportan al proceso educativo mediante acciones formativas para toda la comunidad educativa.
</t>
  </si>
  <si>
    <t>Se realizó acto administrativo Resolución Rectoral 001 de abril de 2021 “Por medio del cual se determina el Procedimiento para la elección del Representante de los Egresados ante el Consejo Directivo de la Institución Universitaria Digital de Antioquia – IU. Digital”.</t>
  </si>
  <si>
    <t>El Programa de Bienestar laboral fue elaborado y adoptado. En cuanto a sus objetivos, se viene cumpliendo con cada una de las actividades planteadas en el cronograma establecido en el Plan de Bienestar e Incentivos laborales.
Resolución Rectoral 521 de junio de 2021.</t>
  </si>
  <si>
    <t>Julian Gómez</t>
  </si>
  <si>
    <t>Se cuenta con un documento que recoge los lineamientos de la Política de Educación Inclusiva e Intercultural de la IU Digital de Antioquia que se viene implementando para favorecer los procesos de formación, sensibilización y acompañamiento diferencial a la población estudiantil priorizada.</t>
  </si>
  <si>
    <t>Aprobación de condiones inicales de la Institución por parte del MEN.
Plan de Mejoramiento de Condiones Iniciales (carta de notificación)
Modelos de autoevaluación en ejecución (6 programas):
Tecnología en Desarrollo de Software
Especialización en Formulación y Evaluación de Proyectos
Administración de Empresas Turísticas y Hoteleras
Administración de Empresas
Publicidad y Mercadeo Digital
Administración en Seguridad y Salud en el Trabajo.
Adopción e implementación del Sistema de Aseguramiento de la Calidad.
3 Planes de mejoramiento de programas formulados</t>
  </si>
  <si>
    <t>Elaboración y adopción del Plan Estrategico de Talento Humano mediante acto dministrativo, e Integración de todos los planes Institucionales que lo conforman:
Plan Institucional de Capacitaciones
Plan de vacantes
Plan de Provisión de empleos
Plan de Bienestar y Estimulos
Plan de Seguridas y Salud en el Trabajo</t>
  </si>
  <si>
    <t>Estrategia de articulación a la vida  IU Digital implementado</t>
  </si>
  <si>
    <t>Dirección de Comunicaciones</t>
  </si>
  <si>
    <t>Dirección de Planeación</t>
  </si>
  <si>
    <t>SEGUIMIENTO EJECUCIÓN DEL PLAN DE ACCIÓN INSTITUCIONAL INTEGRADO 
Vigencia 2022</t>
  </si>
  <si>
    <t>Vicerrectoría de Extensión</t>
  </si>
  <si>
    <t>La sede de la IU digital de Antiopquia está ubicada en el sector La Alpujarra, se adjunta registro fotográfico de avance en la obra. 
Información financiera: 
Un contrato cuya suma asciende actualmente a $40.972.532.778 presenta una ejecución $36.873.900.533 equivalente a un 90% pero ejecución fisica podriamos indicar que estamos en el  100% y solo pendiente ajustes en calibración y programación de algunos subsistmas.
En futuras etapas se desarrollara el proyecto de terraza donde tendremos paneles solares.</t>
  </si>
  <si>
    <t>No actualia la evidencia. Se cuenta con la presentación de cierre 2021.</t>
  </si>
  <si>
    <t>Observaciones Julio 2022</t>
  </si>
  <si>
    <t xml:space="preserve">Para la vigencia 2022, se implementaron las actividades planteadas  a la fechas de corte. </t>
  </si>
  <si>
    <t xml:space="preserve"> 2 convocatorias de  Formación complementaría en plataformas externa 2022: 75 estudiantes registrados en cursos
</t>
  </si>
  <si>
    <t>Se realizo la modificacion a la resolucion rectoral de Transformando Territorios para que sea un proyecto con mas participacion entre los grupos de interes, ademas se viene adelantando la realizacion de cartografias por subregiones y la activacion de los programas Creador IUD y Embajador IUD que estan enmarcados en la resolucion rectoral de Transformando Territorios.</t>
  </si>
  <si>
    <t>Ok</t>
  </si>
  <si>
    <t xml:space="preserve">Los lineamientos para cada línea se encuentran formulados y adoptados y en este moemnto estamos en ejecución de lo planteado en el estatuto de extensión y proyección social. Pendiente por formalizar el de Extensión Académica. </t>
  </si>
  <si>
    <t xml:space="preserve">
Para la vigencia 2022 se tienen 28 convenios activos.  </t>
  </si>
  <si>
    <t>Durante el 2022 se ha venido realizando visitas a subregiones del territorio antioqueño bajo la modalidad de comisiones con agendas estructuras con estudiantes, empresarios, gobierno municipal, egresados y organizaciones sociales.
Tambien se hace presencia en el territorio por medio de ferias educativas, ferias de servicios y gestiones municipales a traves de los grupos de interes de la IU Digital.</t>
  </si>
  <si>
    <t xml:space="preserve">La oferta de extensión academica cuenta con 31 ciclos formativos, diseñados con temáticas enfocadas a las tendencias territoriales. </t>
  </si>
  <si>
    <t>El 13 de diciembre de 2021 se efectuó el primer encuentro presencial  de egresados IU Digital de Antioquia.</t>
  </si>
  <si>
    <t xml:space="preserve">Los lineamientos de egresados fueron aprobados en la resolucion rectoral 260 del 09 de julio de 2020.
Durante el año 2021 se creo un plan estratégico para egresados donde se realizó una caracterización, una construcción y actualización de Base de datos de Egresados, se realizó el primer encuentro de egresados IU Digital;  En el 2022  se creó el perfil oficial en LinkedIn de la IU Digital de Antioquia, se invitó a los egresados a talleres, cursos y diplomados de interés, se ha venido realizando el seguimiento a la actividad laboral de los egresados. </t>
  </si>
  <si>
    <t xml:space="preserve">
Durante el 2022, se ha venido desarrollando el acompañamiento a la comunidad educativa a través de  asesorías personalizadas a 40 estudiantes, talleres desde el Ser a la hora de emprender, Círculos de conocimiento desde conversatorios en temas de: Modelo de Negocio, Marketin Digital y creatividas y aspectos legales a la hora de emprender. </t>
  </si>
  <si>
    <t xml:space="preserve">  La política de Transformación Digital se encuentra elaborada y adoptada a traves de la Resolución Rectoral 850 del 31 de enero de 2022</t>
  </si>
  <si>
    <t>El Plan Estratégico de las Tecnologías de la Infomación - PETI se encuentra elaborado y adoptado a traves de la Resolución Rectoral 850 del 31 de enero de 2022</t>
  </si>
  <si>
    <t>Política Institucional de Comunicaciones de la IU Digita de Antioquial diseñada e implementada mediante Resolución Rectoraal 671 del 12 de octubre de 2021; en las actividades encaminadas por la Dirección de Comunicaciones y Mercadeo, cumpliendo con los líneamientos Institucionales y el Plan de Gobernanza como herramienta para el direccionamiento estratégico, el buen desempeño, la articulación y la perdurabilidad.</t>
  </si>
  <si>
    <t xml:space="preserve">El diseño de estrategias de comunicación Externa y Marketing  se generó con el fin de que nuestros grupos de interés conozcan la oferta y funcionamiento de la IU Digital de Antioquia, este sistema esta relacionado con los líneamientos de gobierno digital  estructurados por la Gobernación de Antioquia  en el cual se hace seguimiento al Plan de Comunicaciones y se direccionan las estrategías en el cumplimiento de generar reconocimiento, recordación y generación de nuevos seguidores a la Institución. </t>
  </si>
  <si>
    <t xml:space="preserve">Se han implementado mecanismos de comunicación que permitan a la IU Digital de Antioquia entender el perfil de sus grupos de interés para mejorar continuamente sus servicios y establecer con ellos una comunicación fluida, multiformato y multicanal, en beneficio de todos los actores, se generan mecanismos de pauta institucional para incrementarr el contacto con el público externo y mejorar la recordación de la institución. </t>
  </si>
  <si>
    <t xml:space="preserve">El Modelo de Operación Por Procesos se ha ejecutado a un 95%, con la actualización,  elaboración y seguimiento de las caraterizaciones de los procesos, interacciones, indicadores, riesgos. Ver informe de estado documental como evidencia. 
También se cuenta con un repositorio con la información documentada a la cual pueden acceder todos los funcionarios de la institución. Se inició campaña para la apropiación y empoderamiento de la información documentada a alos funcionarios. 
Se anexa: presentación informe MOP, enlaces de acceso a la información documentada, riesgos, indicadores y planes de mejoramiento, y campaña realizada para la divulgación de la información. </t>
  </si>
  <si>
    <t>Ejecución de los diferentes planes (Informe semestral)La ejecución de los planes asociados al área de Talento Humano presentan una ejecución al primer semestre del 50%</t>
  </si>
  <si>
    <t xml:space="preserve">El proceso de Capacitación en competencias Institucionales  de fluidez digital, Pensamiento Innovador, emprendedor y ciudadanía.
</t>
  </si>
  <si>
    <t>Plan Institucional de Capacitaciones con una ejecución de actividades (informe ejecución semestral)</t>
  </si>
  <si>
    <t>Descripción del Logro 2022 - I</t>
  </si>
  <si>
    <t>Ok.
Este indicador debe ser consultado con Vice académica en la oferta educativa de emprendimiento y con tecnología para las herramientas en fluidezs digital
Gestión del conocimiento</t>
  </si>
  <si>
    <t>La Política de Bienestar Institucional se viene implementando a través de las diferentes áreas de intervención, logrando el objetivo de contribuir al desarrollo individual y social de la comunidad académica.
Se adjunta el Acuerdo No.11 por el cual se expide el Estatuto de Bienestar. 
En los años 2021 y 2022 se realizaron las encuestas de satisfacción sobre las actividades de Bienestar y se cuenta con los informes de los resultados obtenidos, donde es mayoritario el concepto de conformidad con dichas actividades. Se diseñó la Política de Educación Inclusiva e Intercultural y el Protocolo de Prevención y Atención de Violencias Basadas en Género, estos  elementos son base fundamental de la actualización de la Política de Bienestar para la próxima vigencia.</t>
  </si>
  <si>
    <r>
      <rPr>
        <b/>
        <sz val="11"/>
        <color theme="1"/>
        <rFont val="Calibri Light"/>
        <family val="2"/>
      </rPr>
      <t>Cumplimiento del 180%</t>
    </r>
    <r>
      <rPr>
        <sz val="11"/>
        <color theme="1"/>
        <rFont val="Calibri Light"/>
        <family val="2"/>
      </rPr>
      <t xml:space="preserve">
Desde el componente de Promoción Socioeconómica se ha logrado una cobertura del 90% de estudiantes beneficiados con los diferentes programas: auxilios, becas y créditos, otro de los componentes con mayor cobertura es el que se encuentra articulado con el Sistema de Gestión Integral para la Permanencia, el cual realiza seguimiento sobre la totalidad de la población estudiantil. Esto sumado a la participación de la comunidad educativa en las diferentes acciones sincrónicas y asincrónicas de acompañamiento, formación y sensibilización desarrolladas desde este componente y los de Salud Integral, Arte y Cultura y Educación Inclusiva.</t>
    </r>
  </si>
  <si>
    <r>
      <rPr>
        <b/>
        <sz val="11"/>
        <color theme="1"/>
        <rFont val="Calibri Light"/>
        <family val="2"/>
      </rPr>
      <t xml:space="preserve">Cumplimiento del 104% </t>
    </r>
    <r>
      <rPr>
        <sz val="11"/>
        <color theme="1"/>
        <rFont val="Calibri Light"/>
        <family val="2"/>
      </rPr>
      <t xml:space="preserve">
Se ha logrado consolidar y articular el Sistema Integral de Gestión para la Permanencia mediante diferentes estrategias institucionales de índole académico, socieconómico y psicosocial, logrando un promedio del 83,3% de permanencia intersemestral en la vigencia.
Teniendo en cuenta que a la fecha la institución se encuentra en proceso de matrícula, el informe de permanencia de 2022 se obtendrá en el mes de septiembre.</t>
    </r>
  </si>
  <si>
    <t xml:space="preserve">Desde el componente de Promoción Socioeconómica se ha logrado una cobertura del 90% de estudiantes beneficiados con los diferentes programas: auxilios, becas y créditos, otro de los componentes con mayor cobertura es el que se encuentra articulado con el Sistema de Gestión Integral para la Permanencia, el cual realiza seguimiento sobre la totalidad de la población estudiantil. Esto sumado a la participación de la comunidad educativa en las diferentes acciones sincrónicas y asincrónicas de acompañamiento, formación y sensibilización desarrolladas desde este componente y los de Salud Integral, Arte y Cultura y Educación Inclusiva.
Se adjuntan listados de asistencia, bases de datos de becas y auxilios indicando los estudiantes y beneficio, y las plantillas de SNIES que registran las actividades, los beneficiarios y el equipo que desarrolla las actividades. </t>
  </si>
  <si>
    <t>Se encuentran en revisión las variables que componen el documento de caracterización. Se adjuntan las caracterizaciones correspondientes a la vigencia.</t>
  </si>
  <si>
    <t>Luz Ofelia Rivera</t>
  </si>
  <si>
    <t>La creación del Banco de Programas y proyectos se da, bajo el Acuerdo directivo 049.
Durante la vigencia del Plan de Desarrollo Instiucional se ha orientado la ejecución de los recursos institucionales a través de proyectos de inversión.
A la fecha se cuenta con 16 Proyectos a de inversión asociados al Plan de Desarrollo Institucional aprobadosTodos cuentan con PI-DA-01 Guía elaboración de proyecto de inversión y concepto PI -F-11 Viabilidad y registro del proyecto.
A nivel externo se lideró el ejercicio de formulación del Proyecto para la convocatoria del Plan Bienal del Ministerio de Ciencia y Tecnología, de recursos del sistema General de Regalías, que consiste en la creación y dotación del Laboratorio de Inmerisón. Se adjunta documentación del mismo.
Se ha apoyado el trámite de solicitudes de ajuste a necesidades de inversión. (carpeta) 
Se han realizado los informes trimestral y mensual del seguimeinto a la ejecución del POAI. (Presentaciones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</si>
</sst>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
    <numFmt numFmtId="165" formatCode="0.0%"/>
  </numFmts>
  <fonts count="11" x14ac:knownFonts="1">
    <font>
      <sz val="11"/>
      <color theme="1"/>
      <name val="Arial"/>
    </font>
    <font>
      <b/>
      <sz val="20"/>
      <color theme="1"/>
      <name val="Calibri Light"/>
      <family val="2"/>
    </font>
    <font>
      <sz val="11"/>
      <name val="Calibri Light"/>
      <family val="2"/>
    </font>
    <font>
      <b/>
      <sz val="11"/>
      <color theme="1"/>
      <name val="Calibri Light"/>
      <family val="2"/>
    </font>
    <font>
      <sz val="11"/>
      <color theme="1"/>
      <name val="Calibri Light"/>
      <family val="2"/>
    </font>
    <font>
      <b/>
      <sz val="10"/>
      <color theme="0"/>
      <name val="Calibri Light"/>
      <family val="2"/>
    </font>
    <font>
      <b/>
      <sz val="11"/>
      <color theme="0"/>
      <name val="Calibri Light"/>
      <family val="2"/>
    </font>
    <font>
      <sz val="11"/>
      <color rgb="FFFF0000"/>
      <name val="Calibri Light"/>
      <family val="2"/>
    </font>
    <font>
      <sz val="11"/>
      <color theme="1"/>
      <name val="Arial"/>
      <family val="2"/>
    </font>
    <font>
      <sz val="11"/>
      <color theme="1"/>
      <name val="Calibri"/>
      <family val="2"/>
      <scheme val="minor"/>
    </font>
    <font>
      <sz val="11"/>
      <color theme="1"/>
      <name val="Calibri"/>
      <family val="2"/>
    </font>
  </fonts>
  <fills count="19">
    <fill>
      <patternFill patternType="none"/>
    </fill>
    <fill>
      <patternFill patternType="gray125"/>
    </fill>
    <fill>
      <patternFill patternType="solid">
        <fgColor theme="0"/>
        <bgColor indexed="64"/>
      </patternFill>
    </fill>
    <fill>
      <patternFill patternType="solid">
        <fgColor rgb="FF548135"/>
        <bgColor rgb="FF548135"/>
      </patternFill>
    </fill>
    <fill>
      <patternFill patternType="solid">
        <fgColor rgb="FFFF0000"/>
        <bgColor rgb="FFFF0000"/>
      </patternFill>
    </fill>
    <fill>
      <patternFill patternType="solid">
        <fgColor rgb="FF002060"/>
        <bgColor rgb="FF002060"/>
      </patternFill>
    </fill>
    <fill>
      <patternFill patternType="solid">
        <fgColor theme="0" tint="-0.14999847407452621"/>
        <bgColor rgb="FFD8D8D8"/>
      </patternFill>
    </fill>
    <fill>
      <patternFill patternType="solid">
        <fgColor theme="0"/>
        <bgColor theme="0"/>
      </patternFill>
    </fill>
    <fill>
      <patternFill patternType="solid">
        <fgColor rgb="FFD8D8D8"/>
        <bgColor rgb="FFD8D8D8"/>
      </patternFill>
    </fill>
    <fill>
      <patternFill patternType="solid">
        <fgColor theme="0" tint="-0.14999847407452621"/>
        <bgColor indexed="64"/>
      </patternFill>
    </fill>
    <fill>
      <patternFill patternType="solid">
        <fgColor rgb="FFFFE598"/>
        <bgColor rgb="FFFFE598"/>
      </patternFill>
    </fill>
    <fill>
      <patternFill patternType="solid">
        <fgColor theme="0"/>
        <bgColor rgb="FFD8D8D8"/>
      </patternFill>
    </fill>
    <fill>
      <patternFill patternType="solid">
        <fgColor rgb="FFBFBFBF"/>
        <bgColor rgb="FFBFBFBF"/>
      </patternFill>
    </fill>
    <fill>
      <patternFill patternType="solid">
        <fgColor rgb="FF00B050"/>
        <bgColor rgb="FF00B050"/>
      </patternFill>
    </fill>
    <fill>
      <patternFill patternType="solid">
        <fgColor rgb="FFFFFF00"/>
        <bgColor rgb="FFFFFF00"/>
      </patternFill>
    </fill>
    <fill>
      <patternFill patternType="solid">
        <fgColor rgb="FF00B0F0"/>
        <bgColor rgb="FF00B0F0"/>
      </patternFill>
    </fill>
    <fill>
      <patternFill patternType="solid">
        <fgColor rgb="FF00B050"/>
        <bgColor indexed="64"/>
      </patternFill>
    </fill>
    <fill>
      <patternFill patternType="solid">
        <fgColor rgb="FFFFFF00"/>
        <bgColor indexed="64"/>
      </patternFill>
    </fill>
    <fill>
      <patternFill patternType="solid">
        <fgColor rgb="FFFFFFFF"/>
        <bgColor rgb="FFFFFFFF"/>
      </patternFill>
    </fill>
  </fills>
  <borders count="23">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bottom/>
      <diagonal/>
    </border>
    <border>
      <left style="thin">
        <color rgb="FF000000"/>
      </left>
      <right/>
      <top/>
      <bottom/>
      <diagonal/>
    </border>
    <border>
      <left style="thin">
        <color indexed="64"/>
      </left>
      <right style="thin">
        <color indexed="64"/>
      </right>
      <top/>
      <bottom/>
      <diagonal/>
    </border>
    <border>
      <left style="thin">
        <color rgb="FF000000"/>
      </left>
      <right style="thin">
        <color rgb="FF000000"/>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8" fillId="0" borderId="0" applyFont="0" applyFill="0" applyBorder="0" applyAlignment="0" applyProtection="0"/>
    <xf numFmtId="0" fontId="9" fillId="0" borderId="0"/>
  </cellStyleXfs>
  <cellXfs count="191">
    <xf numFmtId="0" fontId="0" fillId="0" borderId="0" xfId="0"/>
    <xf numFmtId="0" fontId="3" fillId="0" borderId="4" xfId="0" applyFont="1" applyBorder="1" applyAlignment="1">
      <alignment vertical="center" wrapText="1"/>
    </xf>
    <xf numFmtId="0" fontId="4" fillId="0" borderId="0" xfId="0" applyFont="1" applyAlignment="1">
      <alignment vertical="center"/>
    </xf>
    <xf numFmtId="0" fontId="4" fillId="0" borderId="0" xfId="0" applyFont="1" applyAlignment="1">
      <alignment horizontal="center" vertical="center" wrapText="1"/>
    </xf>
    <xf numFmtId="0" fontId="4" fillId="2" borderId="0" xfId="0" applyFont="1" applyFill="1" applyAlignment="1">
      <alignment horizontal="center" vertical="center" wrapText="1"/>
    </xf>
    <xf numFmtId="0" fontId="4" fillId="0" borderId="0" xfId="0" applyFont="1" applyAlignment="1">
      <alignment vertical="center" wrapText="1"/>
    </xf>
    <xf numFmtId="0" fontId="4" fillId="2" borderId="0" xfId="0" applyFont="1" applyFill="1" applyAlignment="1">
      <alignment vertical="center" wrapText="1"/>
    </xf>
    <xf numFmtId="164" fontId="4" fillId="0" borderId="0" xfId="0" applyNumberFormat="1" applyFont="1" applyAlignment="1">
      <alignment vertical="center" wrapText="1"/>
    </xf>
    <xf numFmtId="0" fontId="4" fillId="0" borderId="8" xfId="0" applyFont="1" applyBorder="1" applyAlignment="1">
      <alignment vertical="center" wrapText="1"/>
    </xf>
    <xf numFmtId="0" fontId="5" fillId="3" borderId="4"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5" fillId="5" borderId="12" xfId="0" applyFont="1" applyFill="1" applyBorder="1" applyAlignment="1">
      <alignment horizontal="center" vertical="center" wrapText="1"/>
    </xf>
    <xf numFmtId="164" fontId="5" fillId="4" borderId="13" xfId="0" applyNumberFormat="1" applyFont="1" applyFill="1" applyBorder="1" applyAlignment="1">
      <alignment horizontal="center" vertical="center" wrapText="1"/>
    </xf>
    <xf numFmtId="14" fontId="5" fillId="4" borderId="13" xfId="0" applyNumberFormat="1"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7" borderId="4" xfId="0" applyFont="1" applyFill="1" applyBorder="1" applyAlignment="1">
      <alignment horizontal="center" vertical="center" wrapText="1"/>
    </xf>
    <xf numFmtId="9" fontId="4" fillId="8" borderId="4" xfId="0" applyNumberFormat="1" applyFont="1" applyFill="1" applyBorder="1" applyAlignment="1">
      <alignment horizontal="center" vertical="center" wrapText="1"/>
    </xf>
    <xf numFmtId="49" fontId="4" fillId="9" borderId="1" xfId="0" applyNumberFormat="1" applyFont="1" applyFill="1" applyBorder="1" applyAlignment="1">
      <alignment horizontal="center" vertical="center" wrapText="1"/>
    </xf>
    <xf numFmtId="0" fontId="4" fillId="6" borderId="16"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9" borderId="9" xfId="0" applyFont="1" applyFill="1" applyBorder="1" applyAlignment="1">
      <alignment horizontal="center" vertical="center" wrapText="1"/>
    </xf>
    <xf numFmtId="0" fontId="4" fillId="8" borderId="16" xfId="0" applyFont="1" applyFill="1" applyBorder="1" applyAlignment="1">
      <alignment horizontal="center" vertical="center" wrapText="1"/>
    </xf>
    <xf numFmtId="9" fontId="4" fillId="10" borderId="4" xfId="0" applyNumberFormat="1" applyFont="1" applyFill="1" applyBorder="1" applyAlignment="1">
      <alignment horizontal="center" vertical="center" wrapText="1"/>
    </xf>
    <xf numFmtId="0" fontId="4" fillId="10" borderId="9" xfId="0" applyFont="1" applyFill="1" applyBorder="1" applyAlignment="1">
      <alignment horizontal="center" vertical="center" wrapText="1"/>
    </xf>
    <xf numFmtId="164" fontId="4" fillId="10" borderId="13" xfId="0" applyNumberFormat="1" applyFont="1" applyFill="1" applyBorder="1" applyAlignment="1">
      <alignment horizontal="right" vertical="center" wrapText="1"/>
    </xf>
    <xf numFmtId="9" fontId="4" fillId="10" borderId="13" xfId="0" applyNumberFormat="1" applyFont="1" applyFill="1" applyBorder="1" applyAlignment="1">
      <alignment horizontal="right" vertical="center" wrapText="1"/>
    </xf>
    <xf numFmtId="49" fontId="4" fillId="6" borderId="1" xfId="0" applyNumberFormat="1" applyFont="1" applyFill="1" applyBorder="1" applyAlignment="1">
      <alignment horizontal="center" vertical="center" wrapText="1"/>
    </xf>
    <xf numFmtId="164" fontId="2" fillId="8" borderId="13" xfId="0" applyNumberFormat="1" applyFont="1" applyFill="1" applyBorder="1" applyAlignment="1">
      <alignment horizontal="right" vertical="center"/>
    </xf>
    <xf numFmtId="164" fontId="4" fillId="11" borderId="13" xfId="0" applyNumberFormat="1" applyFont="1" applyFill="1" applyBorder="1" applyAlignment="1">
      <alignment vertical="center"/>
    </xf>
    <xf numFmtId="9" fontId="4" fillId="8" borderId="13" xfId="0" applyNumberFormat="1" applyFont="1" applyFill="1" applyBorder="1" applyAlignment="1">
      <alignment horizontal="center" vertical="center"/>
    </xf>
    <xf numFmtId="0" fontId="4" fillId="8" borderId="14" xfId="0" applyFont="1" applyFill="1" applyBorder="1" applyAlignment="1">
      <alignment horizontal="center" vertical="center" wrapText="1"/>
    </xf>
    <xf numFmtId="0" fontId="4" fillId="10" borderId="9" xfId="0" applyFont="1" applyFill="1" applyBorder="1" applyAlignment="1">
      <alignment vertical="center" wrapText="1"/>
    </xf>
    <xf numFmtId="0" fontId="4" fillId="6" borderId="1" xfId="0" applyFont="1" applyFill="1" applyBorder="1" applyAlignment="1">
      <alignment horizontal="center" vertical="center" wrapText="1"/>
    </xf>
    <xf numFmtId="0" fontId="4" fillId="6" borderId="5" xfId="0" applyFont="1" applyFill="1" applyBorder="1" applyAlignment="1">
      <alignment horizontal="center" vertical="center" wrapText="1"/>
    </xf>
    <xf numFmtId="9" fontId="4" fillId="10" borderId="13" xfId="0" applyNumberFormat="1" applyFont="1" applyFill="1" applyBorder="1" applyAlignment="1">
      <alignment horizontal="center" vertical="center" wrapText="1"/>
    </xf>
    <xf numFmtId="0" fontId="4" fillId="6" borderId="9" xfId="0" applyFont="1" applyFill="1" applyBorder="1" applyAlignment="1">
      <alignment horizontal="center" vertical="center" wrapText="1"/>
    </xf>
    <xf numFmtId="164" fontId="4" fillId="10" borderId="13" xfId="0" applyNumberFormat="1" applyFont="1" applyFill="1" applyBorder="1" applyAlignment="1">
      <alignment vertical="center" wrapText="1"/>
    </xf>
    <xf numFmtId="9" fontId="4" fillId="10" borderId="13" xfId="0" applyNumberFormat="1" applyFont="1" applyFill="1" applyBorder="1" applyAlignment="1">
      <alignment vertical="center" wrapText="1"/>
    </xf>
    <xf numFmtId="0" fontId="4" fillId="8" borderId="12" xfId="0" applyFont="1" applyFill="1" applyBorder="1" applyAlignment="1">
      <alignment horizontal="center" vertical="center" wrapText="1"/>
    </xf>
    <xf numFmtId="0" fontId="4" fillId="8" borderId="16" xfId="0" applyFont="1" applyFill="1" applyBorder="1" applyAlignment="1">
      <alignment horizontal="center" vertical="center"/>
    </xf>
    <xf numFmtId="0" fontId="4" fillId="6" borderId="14"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6" borderId="4" xfId="0" applyFont="1" applyFill="1" applyBorder="1" applyAlignment="1">
      <alignment horizontal="center" vertical="center"/>
    </xf>
    <xf numFmtId="0" fontId="4" fillId="8" borderId="14" xfId="0" applyFont="1" applyFill="1" applyBorder="1" applyAlignment="1">
      <alignment horizontal="center" vertical="center"/>
    </xf>
    <xf numFmtId="0" fontId="4" fillId="6" borderId="17" xfId="0" applyFont="1" applyFill="1" applyBorder="1" applyAlignment="1">
      <alignment horizontal="center" vertical="center" wrapText="1"/>
    </xf>
    <xf numFmtId="0" fontId="4" fillId="6" borderId="20" xfId="0" applyFont="1" applyFill="1" applyBorder="1" applyAlignment="1">
      <alignment horizontal="center" vertical="center" wrapText="1"/>
    </xf>
    <xf numFmtId="164" fontId="2" fillId="8" borderId="13" xfId="0" applyNumberFormat="1" applyFont="1" applyFill="1" applyBorder="1" applyAlignment="1">
      <alignment horizontal="right" vertical="center" wrapText="1"/>
    </xf>
    <xf numFmtId="164" fontId="4" fillId="0" borderId="13" xfId="0" applyNumberFormat="1" applyFont="1" applyBorder="1" applyAlignment="1">
      <alignment horizontal="right" vertical="center" wrapText="1"/>
    </xf>
    <xf numFmtId="9" fontId="4" fillId="8" borderId="13" xfId="0" applyNumberFormat="1" applyFont="1" applyFill="1" applyBorder="1" applyAlignment="1">
      <alignment horizontal="center" vertical="center" wrapText="1"/>
    </xf>
    <xf numFmtId="0" fontId="4" fillId="6" borderId="4" xfId="0" applyFont="1" applyFill="1" applyBorder="1" applyAlignment="1">
      <alignment vertical="center"/>
    </xf>
    <xf numFmtId="0" fontId="4" fillId="8" borderId="4" xfId="0" applyFont="1" applyFill="1" applyBorder="1" applyAlignment="1">
      <alignment horizontal="center" vertical="center" wrapText="1"/>
    </xf>
    <xf numFmtId="164" fontId="3" fillId="0" borderId="14" xfId="0" applyNumberFormat="1" applyFont="1" applyBorder="1" applyAlignment="1">
      <alignment horizontal="right" vertical="center" wrapText="1"/>
    </xf>
    <xf numFmtId="164" fontId="3" fillId="0" borderId="0" xfId="0" applyNumberFormat="1" applyFont="1" applyAlignment="1">
      <alignment horizontal="right" vertical="center" wrapText="1"/>
    </xf>
    <xf numFmtId="9" fontId="3" fillId="0" borderId="0" xfId="0" applyNumberFormat="1" applyFont="1" applyAlignment="1">
      <alignment horizontal="center" vertical="center" wrapText="1"/>
    </xf>
    <xf numFmtId="0" fontId="3" fillId="0" borderId="0" xfId="0" applyFont="1" applyAlignment="1">
      <alignment horizontal="center" vertical="center"/>
    </xf>
    <xf numFmtId="164" fontId="4" fillId="0" borderId="0" xfId="0" applyNumberFormat="1" applyFont="1" applyAlignment="1">
      <alignment horizontal="center" vertical="center" wrapText="1"/>
    </xf>
    <xf numFmtId="164" fontId="4" fillId="2" borderId="0" xfId="0" applyNumberFormat="1" applyFont="1" applyFill="1" applyAlignment="1">
      <alignment horizontal="center" vertical="center" wrapText="1"/>
    </xf>
    <xf numFmtId="0" fontId="3" fillId="0" borderId="6" xfId="0" applyFont="1" applyBorder="1" applyAlignment="1">
      <alignment horizontal="center" vertical="center"/>
    </xf>
    <xf numFmtId="0" fontId="3" fillId="12" borderId="4" xfId="0" applyFont="1" applyFill="1" applyBorder="1" applyAlignment="1">
      <alignment horizontal="center" vertical="center" wrapText="1"/>
    </xf>
    <xf numFmtId="0" fontId="4" fillId="2" borderId="0" xfId="0" applyFont="1" applyFill="1" applyAlignment="1">
      <alignment vertical="center"/>
    </xf>
    <xf numFmtId="0" fontId="3" fillId="0" borderId="0" xfId="0" applyFont="1" applyAlignment="1">
      <alignment horizontal="center" vertical="center" wrapText="1"/>
    </xf>
    <xf numFmtId="0" fontId="4" fillId="11" borderId="4" xfId="0" applyFont="1" applyFill="1" applyBorder="1" applyAlignment="1">
      <alignment horizontal="center" vertical="center" wrapText="1"/>
    </xf>
    <xf numFmtId="9" fontId="4" fillId="0" borderId="4" xfId="0" applyNumberFormat="1" applyFont="1" applyBorder="1" applyAlignment="1">
      <alignment horizontal="center" vertical="center" wrapText="1"/>
    </xf>
    <xf numFmtId="165" fontId="4" fillId="0" borderId="4" xfId="0" applyNumberFormat="1" applyFont="1" applyBorder="1" applyAlignment="1">
      <alignment horizontal="center" vertical="center" wrapText="1"/>
    </xf>
    <xf numFmtId="9" fontId="7" fillId="0" borderId="0" xfId="0" applyNumberFormat="1" applyFont="1" applyAlignment="1">
      <alignment horizontal="center" vertical="center" wrapText="1"/>
    </xf>
    <xf numFmtId="10" fontId="4" fillId="0" borderId="4" xfId="0" applyNumberFormat="1" applyFont="1" applyBorder="1" applyAlignment="1">
      <alignment horizontal="center" vertical="center" wrapText="1"/>
    </xf>
    <xf numFmtId="9" fontId="4" fillId="0" borderId="0" xfId="0" applyNumberFormat="1" applyFont="1" applyAlignment="1">
      <alignment horizontal="center" vertical="center" wrapText="1"/>
    </xf>
    <xf numFmtId="0" fontId="4" fillId="11" borderId="12" xfId="0" applyFont="1" applyFill="1" applyBorder="1" applyAlignment="1">
      <alignment horizontal="center" vertical="center" wrapText="1"/>
    </xf>
    <xf numFmtId="10" fontId="4" fillId="0" borderId="12" xfId="0" applyNumberFormat="1" applyFont="1" applyBorder="1" applyAlignment="1">
      <alignment horizontal="center" vertical="center" wrapText="1"/>
    </xf>
    <xf numFmtId="0" fontId="3" fillId="0" borderId="11" xfId="0" applyFont="1" applyBorder="1" applyAlignment="1">
      <alignment horizontal="center" vertical="center" wrapText="1"/>
    </xf>
    <xf numFmtId="165" fontId="3" fillId="0" borderId="4" xfId="0" applyNumberFormat="1" applyFont="1" applyBorder="1" applyAlignment="1">
      <alignment horizontal="center" vertical="center" wrapText="1"/>
    </xf>
    <xf numFmtId="165" fontId="3" fillId="0" borderId="0" xfId="0" applyNumberFormat="1" applyFont="1" applyAlignment="1">
      <alignment horizontal="center" vertical="center" wrapText="1"/>
    </xf>
    <xf numFmtId="10" fontId="4" fillId="0" borderId="0" xfId="0" applyNumberFormat="1" applyFont="1" applyAlignment="1">
      <alignment horizontal="center" vertical="center" wrapText="1"/>
    </xf>
    <xf numFmtId="0" fontId="4" fillId="0" borderId="6" xfId="0" applyFont="1" applyBorder="1" applyAlignment="1">
      <alignment horizontal="center" vertical="center"/>
    </xf>
    <xf numFmtId="0" fontId="2" fillId="0" borderId="0" xfId="0" applyFont="1" applyAlignment="1">
      <alignment vertical="center"/>
    </xf>
    <xf numFmtId="0" fontId="4" fillId="0" borderId="12" xfId="0" applyFont="1" applyBorder="1" applyAlignment="1">
      <alignment horizontal="center" vertical="center" wrapText="1"/>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4" fillId="0" borderId="16" xfId="0" applyFont="1" applyBorder="1" applyAlignment="1">
      <alignment horizontal="center" vertical="center" wrapText="1"/>
    </xf>
    <xf numFmtId="0" fontId="4" fillId="0" borderId="4" xfId="0" applyFont="1" applyBorder="1" applyAlignment="1">
      <alignment vertical="center"/>
    </xf>
    <xf numFmtId="0" fontId="4" fillId="13" borderId="9" xfId="0" applyFont="1" applyFill="1" applyBorder="1" applyAlignment="1">
      <alignment horizontal="center" vertical="center"/>
    </xf>
    <xf numFmtId="0" fontId="4" fillId="13" borderId="11" xfId="0" applyFont="1" applyFill="1" applyBorder="1" applyAlignment="1">
      <alignment horizontal="center" vertical="center"/>
    </xf>
    <xf numFmtId="0" fontId="4" fillId="14" borderId="9" xfId="0" applyFont="1" applyFill="1" applyBorder="1" applyAlignment="1">
      <alignment horizontal="center" vertical="center"/>
    </xf>
    <xf numFmtId="0" fontId="4" fillId="14" borderId="11" xfId="0" applyFont="1" applyFill="1" applyBorder="1" applyAlignment="1">
      <alignment horizontal="center" vertical="center"/>
    </xf>
    <xf numFmtId="0" fontId="4" fillId="0" borderId="14" xfId="0" applyFont="1" applyBorder="1" applyAlignment="1">
      <alignment horizontal="center" vertical="center" wrapText="1"/>
    </xf>
    <xf numFmtId="0" fontId="4" fillId="4" borderId="9" xfId="0" applyFont="1" applyFill="1" applyBorder="1" applyAlignment="1">
      <alignment horizontal="center" vertical="center"/>
    </xf>
    <xf numFmtId="0" fontId="4" fillId="4" borderId="11" xfId="0" applyFont="1" applyFill="1" applyBorder="1" applyAlignment="1">
      <alignment horizontal="center" vertical="center"/>
    </xf>
    <xf numFmtId="164" fontId="4" fillId="0" borderId="0" xfId="0" applyNumberFormat="1" applyFont="1" applyAlignment="1">
      <alignment vertical="center"/>
    </xf>
    <xf numFmtId="9" fontId="4" fillId="8" borderId="9" xfId="0" applyNumberFormat="1" applyFont="1" applyFill="1" applyBorder="1" applyAlignment="1">
      <alignment horizontal="center" vertical="center" wrapText="1"/>
    </xf>
    <xf numFmtId="9" fontId="4" fillId="10" borderId="9" xfId="0" applyNumberFormat="1" applyFont="1" applyFill="1" applyBorder="1" applyAlignment="1">
      <alignment horizontal="center" vertical="center" wrapText="1"/>
    </xf>
    <xf numFmtId="9" fontId="4" fillId="8" borderId="2" xfId="0" applyNumberFormat="1" applyFont="1" applyFill="1" applyBorder="1" applyAlignment="1">
      <alignment horizontal="center" vertical="center" wrapText="1"/>
    </xf>
    <xf numFmtId="49" fontId="4" fillId="9" borderId="13" xfId="0" applyNumberFormat="1" applyFont="1" applyFill="1" applyBorder="1" applyAlignment="1">
      <alignment horizontal="center" vertical="center" wrapText="1"/>
    </xf>
    <xf numFmtId="0" fontId="4" fillId="9" borderId="13" xfId="0" applyFont="1" applyFill="1" applyBorder="1" applyAlignment="1">
      <alignment horizontal="center" vertical="center" wrapText="1"/>
    </xf>
    <xf numFmtId="0" fontId="4" fillId="10" borderId="13" xfId="0" applyFont="1" applyFill="1" applyBorder="1" applyAlignment="1">
      <alignment horizontal="center" vertical="center" wrapText="1"/>
    </xf>
    <xf numFmtId="49" fontId="4" fillId="6" borderId="13" xfId="0" applyNumberFormat="1" applyFont="1" applyFill="1" applyBorder="1" applyAlignment="1">
      <alignment horizontal="center" vertical="center" wrapText="1"/>
    </xf>
    <xf numFmtId="0" fontId="4" fillId="10" borderId="13" xfId="0" applyFont="1" applyFill="1" applyBorder="1" applyAlignment="1">
      <alignment vertical="center" wrapText="1"/>
    </xf>
    <xf numFmtId="9" fontId="4" fillId="10" borderId="1" xfId="0" applyNumberFormat="1" applyFont="1" applyFill="1" applyBorder="1" applyAlignment="1">
      <alignment horizontal="center" vertical="center" wrapText="1"/>
    </xf>
    <xf numFmtId="9" fontId="4" fillId="10" borderId="5" xfId="0" applyNumberFormat="1" applyFont="1" applyFill="1" applyBorder="1" applyAlignment="1">
      <alignment horizontal="center" vertical="center" wrapText="1"/>
    </xf>
    <xf numFmtId="9" fontId="4" fillId="0" borderId="1" xfId="0" applyNumberFormat="1" applyFont="1" applyBorder="1" applyAlignment="1">
      <alignment horizontal="center" vertical="center" wrapText="1"/>
    </xf>
    <xf numFmtId="9" fontId="4" fillId="0" borderId="9" xfId="0" applyNumberFormat="1" applyFont="1" applyBorder="1" applyAlignment="1">
      <alignment horizontal="center" vertical="center" wrapText="1"/>
    </xf>
    <xf numFmtId="9" fontId="3" fillId="17" borderId="14" xfId="0" applyNumberFormat="1" applyFont="1" applyFill="1" applyBorder="1" applyAlignment="1">
      <alignment horizontal="center" vertical="center" wrapText="1"/>
    </xf>
    <xf numFmtId="0" fontId="4" fillId="0" borderId="4" xfId="0" applyFont="1" applyBorder="1" applyAlignment="1">
      <alignment horizontal="center" vertical="center" wrapText="1"/>
    </xf>
    <xf numFmtId="165" fontId="3" fillId="16" borderId="4" xfId="0" applyNumberFormat="1" applyFont="1" applyFill="1" applyBorder="1" applyAlignment="1">
      <alignment horizontal="center" vertical="center" wrapText="1"/>
    </xf>
    <xf numFmtId="9" fontId="4" fillId="0" borderId="0" xfId="1" applyFont="1" applyAlignment="1">
      <alignment horizontal="center" vertical="center" wrapText="1"/>
    </xf>
    <xf numFmtId="0" fontId="4" fillId="6" borderId="2" xfId="0" applyFont="1" applyFill="1" applyBorder="1" applyAlignment="1">
      <alignment horizontal="center" vertical="center" wrapText="1"/>
    </xf>
    <xf numFmtId="0" fontId="10" fillId="18" borderId="4" xfId="2" applyFont="1" applyFill="1" applyBorder="1" applyAlignment="1">
      <alignment horizontal="center" vertical="center" wrapText="1"/>
    </xf>
    <xf numFmtId="0" fontId="10" fillId="8" borderId="2" xfId="2" applyFont="1" applyFill="1" applyBorder="1" applyAlignment="1">
      <alignment horizontal="center" vertical="center" wrapText="1"/>
    </xf>
    <xf numFmtId="0" fontId="10" fillId="7" borderId="4" xfId="2" applyFont="1" applyFill="1" applyBorder="1" applyAlignment="1">
      <alignment horizontal="center" vertical="center" wrapText="1"/>
    </xf>
    <xf numFmtId="0" fontId="10" fillId="8" borderId="4" xfId="2" applyFont="1" applyFill="1" applyBorder="1" applyAlignment="1">
      <alignment horizontal="center" vertical="center" wrapText="1"/>
    </xf>
    <xf numFmtId="9" fontId="10" fillId="8" borderId="9" xfId="2" applyNumberFormat="1" applyFont="1" applyFill="1" applyBorder="1" applyAlignment="1">
      <alignment horizontal="center" vertical="center" wrapText="1"/>
    </xf>
    <xf numFmtId="0" fontId="10" fillId="0" borderId="4" xfId="2" applyFont="1" applyBorder="1" applyAlignment="1">
      <alignment horizontal="center" vertical="center" wrapText="1"/>
    </xf>
    <xf numFmtId="0" fontId="10" fillId="0" borderId="1" xfId="2" applyFont="1" applyBorder="1" applyAlignment="1">
      <alignment horizontal="center" vertical="center" wrapText="1"/>
    </xf>
    <xf numFmtId="9" fontId="4" fillId="0" borderId="13"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2" fillId="0" borderId="2" xfId="0" applyFont="1" applyBorder="1" applyAlignment="1">
      <alignment vertical="center"/>
    </xf>
    <xf numFmtId="0" fontId="2" fillId="0" borderId="3"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5" fillId="3" borderId="9" xfId="0" applyFont="1" applyFill="1" applyBorder="1" applyAlignment="1">
      <alignment horizontal="center" vertical="center" wrapText="1"/>
    </xf>
    <xf numFmtId="0" fontId="2" fillId="0" borderId="10" xfId="0" applyFont="1" applyBorder="1" applyAlignment="1">
      <alignment vertical="center"/>
    </xf>
    <xf numFmtId="0" fontId="2" fillId="0" borderId="11" xfId="0" applyFont="1" applyBorder="1" applyAlignment="1">
      <alignment vertical="center"/>
    </xf>
    <xf numFmtId="0" fontId="5" fillId="4" borderId="12"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15" borderId="12" xfId="0" applyFont="1" applyFill="1" applyBorder="1" applyAlignment="1">
      <alignment horizontal="center" vertical="center" wrapText="1"/>
    </xf>
    <xf numFmtId="0" fontId="5" fillId="15" borderId="14" xfId="0" applyFont="1" applyFill="1" applyBorder="1" applyAlignment="1">
      <alignment horizontal="center" vertical="center" wrapText="1"/>
    </xf>
    <xf numFmtId="14" fontId="5" fillId="4" borderId="13" xfId="0" applyNumberFormat="1" applyFont="1" applyFill="1" applyBorder="1" applyAlignment="1">
      <alignment horizontal="center" vertical="center" wrapText="1"/>
    </xf>
    <xf numFmtId="0" fontId="6" fillId="5" borderId="5" xfId="0"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14" fontId="5" fillId="4" borderId="5" xfId="0" applyNumberFormat="1" applyFont="1" applyFill="1" applyBorder="1" applyAlignment="1">
      <alignment horizontal="center" vertical="center" wrapText="1"/>
    </xf>
    <xf numFmtId="0" fontId="2" fillId="0" borderId="13" xfId="0" applyFont="1" applyBorder="1" applyAlignment="1">
      <alignment vertical="center"/>
    </xf>
    <xf numFmtId="9" fontId="4" fillId="8" borderId="15" xfId="0" applyNumberFormat="1" applyFont="1" applyFill="1" applyBorder="1" applyAlignment="1">
      <alignment horizontal="center" vertical="center" wrapText="1"/>
    </xf>
    <xf numFmtId="9" fontId="4" fillId="8" borderId="18" xfId="0" applyNumberFormat="1" applyFont="1" applyFill="1" applyBorder="1" applyAlignment="1">
      <alignment horizontal="center" vertical="center" wrapText="1"/>
    </xf>
    <xf numFmtId="9" fontId="4" fillId="8" borderId="20" xfId="0" applyNumberFormat="1" applyFont="1" applyFill="1" applyBorder="1" applyAlignment="1">
      <alignment horizontal="center" vertical="center" wrapText="1"/>
    </xf>
    <xf numFmtId="0" fontId="4" fillId="6" borderId="15" xfId="0" applyFont="1" applyFill="1" applyBorder="1" applyAlignment="1">
      <alignment horizontal="center" vertical="center" wrapText="1"/>
    </xf>
    <xf numFmtId="0" fontId="4" fillId="6" borderId="20" xfId="0" applyFont="1" applyFill="1" applyBorder="1" applyAlignment="1">
      <alignment horizontal="center" vertical="center" wrapText="1"/>
    </xf>
    <xf numFmtId="164" fontId="2" fillId="8" borderId="15" xfId="0" applyNumberFormat="1" applyFont="1" applyFill="1" applyBorder="1" applyAlignment="1">
      <alignment horizontal="right" vertical="center"/>
    </xf>
    <xf numFmtId="164" fontId="2" fillId="8" borderId="20" xfId="0" applyNumberFormat="1" applyFont="1" applyFill="1" applyBorder="1" applyAlignment="1">
      <alignment horizontal="right" vertical="center"/>
    </xf>
    <xf numFmtId="164" fontId="4" fillId="0" borderId="15" xfId="0" applyNumberFormat="1" applyFont="1" applyBorder="1" applyAlignment="1">
      <alignment horizontal="right" vertical="center" wrapText="1"/>
    </xf>
    <xf numFmtId="164" fontId="4" fillId="0" borderId="20" xfId="0" applyNumberFormat="1" applyFont="1" applyBorder="1" applyAlignment="1">
      <alignment horizontal="right" vertical="center" wrapText="1"/>
    </xf>
    <xf numFmtId="9" fontId="4" fillId="8" borderId="15" xfId="0" applyNumberFormat="1" applyFont="1" applyFill="1" applyBorder="1" applyAlignment="1">
      <alignment horizontal="center" vertical="center"/>
    </xf>
    <xf numFmtId="9" fontId="4" fillId="8" borderId="20" xfId="0" applyNumberFormat="1" applyFont="1" applyFill="1" applyBorder="1" applyAlignment="1">
      <alignment horizontal="center" vertical="center"/>
    </xf>
    <xf numFmtId="0" fontId="4" fillId="10" borderId="9" xfId="0" applyFont="1" applyFill="1" applyBorder="1" applyAlignment="1">
      <alignment horizontal="right" vertical="center" wrapText="1"/>
    </xf>
    <xf numFmtId="164" fontId="2" fillId="8" borderId="13" xfId="0" applyNumberFormat="1" applyFont="1" applyFill="1" applyBorder="1" applyAlignment="1">
      <alignment horizontal="right" vertical="center" wrapText="1"/>
    </xf>
    <xf numFmtId="164" fontId="4" fillId="0" borderId="13" xfId="0" applyNumberFormat="1" applyFont="1" applyBorder="1" applyAlignment="1">
      <alignment horizontal="right" vertical="center" wrapText="1"/>
    </xf>
    <xf numFmtId="9" fontId="4" fillId="8" borderId="13" xfId="0" applyNumberFormat="1"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6" borderId="16" xfId="0" applyFont="1" applyFill="1" applyBorder="1" applyAlignment="1">
      <alignment horizontal="center" vertical="center" wrapText="1"/>
    </xf>
    <xf numFmtId="0" fontId="4" fillId="6" borderId="14"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19" xfId="0" applyFont="1" applyFill="1" applyBorder="1" applyAlignment="1">
      <alignment horizontal="center" vertical="center" wrapText="1"/>
    </xf>
    <xf numFmtId="164" fontId="2" fillId="8" borderId="15" xfId="0" applyNumberFormat="1" applyFont="1" applyFill="1" applyBorder="1" applyAlignment="1">
      <alignment horizontal="right" vertical="center" wrapText="1"/>
    </xf>
    <xf numFmtId="164" fontId="2" fillId="8" borderId="18" xfId="0" applyNumberFormat="1" applyFont="1" applyFill="1" applyBorder="1" applyAlignment="1">
      <alignment horizontal="right" vertical="center" wrapText="1"/>
    </xf>
    <xf numFmtId="164" fontId="2" fillId="8" borderId="20" xfId="0" applyNumberFormat="1" applyFont="1" applyFill="1" applyBorder="1" applyAlignment="1">
      <alignment horizontal="right" vertical="center" wrapText="1"/>
    </xf>
    <xf numFmtId="164" fontId="4" fillId="0" borderId="18" xfId="0" applyNumberFormat="1" applyFont="1" applyBorder="1" applyAlignment="1">
      <alignment horizontal="right" vertical="center" wrapText="1"/>
    </xf>
    <xf numFmtId="164" fontId="2" fillId="8" borderId="13" xfId="0" applyNumberFormat="1" applyFont="1" applyFill="1" applyBorder="1" applyAlignment="1">
      <alignment vertical="center" wrapText="1"/>
    </xf>
    <xf numFmtId="164" fontId="4" fillId="0" borderId="13" xfId="0" applyNumberFormat="1" applyFont="1" applyBorder="1" applyAlignment="1">
      <alignment vertical="center" wrapText="1"/>
    </xf>
    <xf numFmtId="0" fontId="4" fillId="6" borderId="2" xfId="0" applyFont="1" applyFill="1" applyBorder="1" applyAlignment="1">
      <alignment horizontal="center" vertical="center" wrapText="1"/>
    </xf>
    <xf numFmtId="0" fontId="4" fillId="6" borderId="0" xfId="0" applyFont="1" applyFill="1" applyAlignment="1">
      <alignment horizontal="center" vertical="center" wrapText="1"/>
    </xf>
    <xf numFmtId="0" fontId="4" fillId="6" borderId="6" xfId="0" applyFont="1" applyFill="1" applyBorder="1" applyAlignment="1">
      <alignment horizontal="center" vertical="center" wrapText="1"/>
    </xf>
    <xf numFmtId="164" fontId="2" fillId="9" borderId="13" xfId="0" applyNumberFormat="1" applyFont="1" applyFill="1" applyBorder="1" applyAlignment="1">
      <alignment horizontal="right" vertical="center" wrapText="1"/>
    </xf>
    <xf numFmtId="9" fontId="4" fillId="9" borderId="13" xfId="0" applyNumberFormat="1" applyFont="1" applyFill="1" applyBorder="1" applyAlignment="1">
      <alignment horizontal="center" vertical="center" wrapText="1"/>
    </xf>
    <xf numFmtId="0" fontId="4" fillId="6" borderId="12" xfId="0" applyFont="1" applyFill="1" applyBorder="1" applyAlignment="1">
      <alignment horizontal="center" vertical="top" wrapText="1"/>
    </xf>
    <xf numFmtId="0" fontId="4" fillId="6" borderId="16" xfId="0" applyFont="1" applyFill="1" applyBorder="1" applyAlignment="1">
      <alignment horizontal="center" vertical="top" wrapText="1"/>
    </xf>
    <xf numFmtId="0" fontId="4" fillId="6" borderId="14" xfId="0" applyFont="1" applyFill="1" applyBorder="1" applyAlignment="1">
      <alignment horizontal="center" vertical="top" wrapText="1"/>
    </xf>
    <xf numFmtId="0" fontId="4" fillId="8" borderId="9" xfId="0" applyFont="1" applyFill="1" applyBorder="1" applyAlignment="1">
      <alignment horizontal="center" vertical="center" wrapText="1"/>
    </xf>
    <xf numFmtId="0" fontId="4" fillId="8" borderId="11"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4" fillId="8" borderId="17"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4" fillId="8" borderId="12" xfId="0" applyFont="1" applyFill="1" applyBorder="1" applyAlignment="1">
      <alignment horizontal="center" vertical="center" wrapText="1"/>
    </xf>
    <xf numFmtId="0" fontId="4" fillId="8" borderId="16" xfId="0" applyFont="1" applyFill="1" applyBorder="1" applyAlignment="1">
      <alignment horizontal="center" vertical="center" wrapText="1"/>
    </xf>
    <xf numFmtId="0" fontId="4" fillId="8" borderId="14" xfId="0" applyFont="1" applyFill="1" applyBorder="1" applyAlignment="1">
      <alignment horizontal="center" vertical="center" wrapText="1"/>
    </xf>
    <xf numFmtId="9" fontId="4" fillId="0" borderId="12" xfId="0" applyNumberFormat="1" applyFont="1" applyBorder="1" applyAlignment="1">
      <alignment horizontal="center" vertical="center" wrapText="1"/>
    </xf>
    <xf numFmtId="9" fontId="4" fillId="0" borderId="16" xfId="0" applyNumberFormat="1" applyFont="1" applyBorder="1" applyAlignment="1">
      <alignment horizontal="center" vertical="center" wrapText="1"/>
    </xf>
    <xf numFmtId="9" fontId="4" fillId="0" borderId="14" xfId="0" applyNumberFormat="1" applyFont="1" applyBorder="1" applyAlignment="1">
      <alignment horizontal="center" vertical="center" wrapText="1"/>
    </xf>
    <xf numFmtId="9" fontId="4" fillId="8" borderId="12" xfId="0" applyNumberFormat="1" applyFont="1" applyFill="1" applyBorder="1" applyAlignment="1">
      <alignment horizontal="center" vertical="center" wrapText="1"/>
    </xf>
    <xf numFmtId="9" fontId="4" fillId="8" borderId="16" xfId="0" applyNumberFormat="1" applyFont="1" applyFill="1" applyBorder="1" applyAlignment="1">
      <alignment horizontal="center" vertical="center" wrapText="1"/>
    </xf>
    <xf numFmtId="9" fontId="4" fillId="8" borderId="14" xfId="0" applyNumberFormat="1" applyFont="1" applyFill="1" applyBorder="1" applyAlignment="1">
      <alignment horizontal="center" vertical="center" wrapText="1"/>
    </xf>
    <xf numFmtId="0" fontId="3" fillId="12" borderId="9" xfId="0" applyFont="1" applyFill="1" applyBorder="1" applyAlignment="1">
      <alignment horizontal="center" vertical="center" wrapText="1"/>
    </xf>
    <xf numFmtId="0" fontId="3" fillId="12" borderId="11" xfId="0" applyFont="1" applyFill="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cellXfs>
  <cellStyles count="3">
    <cellStyle name="Normal" xfId="0" builtinId="0"/>
    <cellStyle name="Normal 2" xfId="2" xr:uid="{2D6B95C7-33CE-41FD-9584-5F4C18D8F6F6}"/>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209550</xdr:colOff>
      <xdr:row>0</xdr:row>
      <xdr:rowOff>152400</xdr:rowOff>
    </xdr:from>
    <xdr:ext cx="4476750" cy="885825"/>
    <xdr:pic>
      <xdr:nvPicPr>
        <xdr:cNvPr id="2" name="image1.png">
          <a:extLst>
            <a:ext uri="{FF2B5EF4-FFF2-40B4-BE49-F238E27FC236}">
              <a16:creationId xmlns:a16="http://schemas.microsoft.com/office/drawing/2014/main" id="{8A6C5FBF-BC68-4CB7-8A9D-B6B9DFB1DF16}"/>
            </a:ext>
          </a:extLst>
        </xdr:cNvPr>
        <xdr:cNvPicPr preferRelativeResize="0"/>
      </xdr:nvPicPr>
      <xdr:blipFill>
        <a:blip xmlns:r="http://schemas.openxmlformats.org/officeDocument/2006/relationships" r:embed="rId1" cstate="print"/>
        <a:stretch>
          <a:fillRect/>
        </a:stretch>
      </xdr:blipFill>
      <xdr:spPr>
        <a:xfrm>
          <a:off x="209550" y="152400"/>
          <a:ext cx="4476750" cy="885825"/>
        </a:xfrm>
        <a:prstGeom prst="rect">
          <a:avLst/>
        </a:prstGeom>
        <a:noFill/>
      </xdr:spPr>
    </xdr:pic>
    <xdr:clientData fLocksWithSheet="0"/>
  </xdr:one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1AA0F-D77D-448B-8638-219F6DC9436E}">
  <sheetPr>
    <pageSetUpPr fitToPage="1"/>
  </sheetPr>
  <dimension ref="A1:Z1000"/>
  <sheetViews>
    <sheetView showGridLines="0" tabSelected="1" zoomScale="60" zoomScaleNormal="60" workbookViewId="0">
      <selection activeCell="U3" sqref="U1:U1048576"/>
    </sheetView>
  </sheetViews>
  <sheetFormatPr baseColWidth="10" defaultColWidth="12.6640625" defaultRowHeight="15" customHeight="1" x14ac:dyDescent="0.15"/>
  <cols>
    <col min="1" max="1" width="24.5" style="2" customWidth="1"/>
    <col min="2" max="2" width="40.6640625" style="2" hidden="1" customWidth="1"/>
    <col min="3" max="3" width="28" style="2" customWidth="1"/>
    <col min="4" max="4" width="26.33203125" style="2" customWidth="1"/>
    <col min="5" max="5" width="41.5" style="2" customWidth="1"/>
    <col min="6" max="6" width="35.1640625" style="2" customWidth="1"/>
    <col min="7" max="7" width="31.6640625" style="60" customWidth="1"/>
    <col min="8" max="8" width="47" style="2" hidden="1" customWidth="1"/>
    <col min="9" max="9" width="15.1640625" style="2" hidden="1" customWidth="1"/>
    <col min="10" max="10" width="14.33203125" style="2" hidden="1" customWidth="1"/>
    <col min="11" max="11" width="13.33203125" style="2" hidden="1" customWidth="1"/>
    <col min="12" max="12" width="8.6640625" style="2" hidden="1" customWidth="1"/>
    <col min="13" max="14" width="9.83203125" style="2" hidden="1" customWidth="1"/>
    <col min="15" max="15" width="11.5" style="60" hidden="1" customWidth="1"/>
    <col min="16" max="16" width="11.5" style="2" hidden="1" customWidth="1"/>
    <col min="17" max="18" width="13.6640625" style="2" customWidth="1"/>
    <col min="19" max="19" width="15.83203125" style="2" customWidth="1"/>
    <col min="20" max="20" width="69.1640625" style="2" customWidth="1"/>
    <col min="21" max="22" width="19.5" style="2" customWidth="1"/>
    <col min="23" max="24" width="20.6640625" style="2" customWidth="1"/>
    <col min="25" max="25" width="18.6640625" style="2" customWidth="1"/>
    <col min="26" max="26" width="29.1640625" style="5" customWidth="1"/>
    <col min="27" max="16384" width="12.6640625" style="2"/>
  </cols>
  <sheetData>
    <row r="1" spans="1:26" ht="50.25" customHeight="1" x14ac:dyDescent="0.15">
      <c r="A1" s="115" t="s">
        <v>390</v>
      </c>
      <c r="B1" s="116"/>
      <c r="C1" s="116"/>
      <c r="D1" s="116"/>
      <c r="E1" s="116"/>
      <c r="F1" s="116"/>
      <c r="G1" s="116"/>
      <c r="H1" s="116"/>
      <c r="I1" s="116"/>
      <c r="J1" s="116"/>
      <c r="K1" s="116"/>
      <c r="L1" s="116"/>
      <c r="M1" s="116"/>
      <c r="N1" s="116"/>
      <c r="O1" s="116"/>
      <c r="P1" s="116"/>
      <c r="Q1" s="116"/>
      <c r="R1" s="116"/>
      <c r="S1" s="116"/>
      <c r="T1" s="116"/>
      <c r="U1" s="116"/>
      <c r="V1" s="116"/>
      <c r="W1" s="116"/>
      <c r="X1" s="117"/>
      <c r="Y1" s="1" t="s">
        <v>0</v>
      </c>
    </row>
    <row r="2" spans="1:26" ht="37.5" customHeight="1" x14ac:dyDescent="0.15">
      <c r="A2" s="118"/>
      <c r="B2" s="119"/>
      <c r="C2" s="119"/>
      <c r="D2" s="119"/>
      <c r="E2" s="119"/>
      <c r="F2" s="119"/>
      <c r="G2" s="119"/>
      <c r="H2" s="119"/>
      <c r="I2" s="119"/>
      <c r="J2" s="119"/>
      <c r="K2" s="119"/>
      <c r="L2" s="119"/>
      <c r="M2" s="119"/>
      <c r="N2" s="119"/>
      <c r="O2" s="119"/>
      <c r="P2" s="119"/>
      <c r="Q2" s="119"/>
      <c r="R2" s="119"/>
      <c r="S2" s="119"/>
      <c r="T2" s="119"/>
      <c r="U2" s="119"/>
      <c r="V2" s="119"/>
      <c r="W2" s="119"/>
      <c r="X2" s="120"/>
      <c r="Y2" s="1" t="s">
        <v>1</v>
      </c>
    </row>
    <row r="3" spans="1:26" ht="11.25" customHeight="1" x14ac:dyDescent="0.15">
      <c r="A3" s="3"/>
      <c r="B3" s="3"/>
      <c r="C3" s="3"/>
      <c r="D3" s="3"/>
      <c r="E3" s="3"/>
      <c r="F3" s="3"/>
      <c r="G3" s="4"/>
      <c r="H3" s="3"/>
      <c r="I3" s="3"/>
      <c r="J3" s="3"/>
      <c r="K3" s="5"/>
      <c r="L3" s="5"/>
      <c r="M3" s="5"/>
      <c r="N3" s="5"/>
      <c r="O3" s="6"/>
      <c r="P3" s="5"/>
      <c r="Q3" s="5"/>
      <c r="R3" s="5"/>
      <c r="S3" s="5"/>
      <c r="T3" s="5"/>
      <c r="U3" s="5"/>
      <c r="V3" s="5"/>
      <c r="W3" s="7"/>
      <c r="X3" s="7"/>
      <c r="Y3" s="8"/>
    </row>
    <row r="4" spans="1:26" ht="42.75" customHeight="1" x14ac:dyDescent="0.15">
      <c r="A4" s="121" t="s">
        <v>2</v>
      </c>
      <c r="B4" s="122"/>
      <c r="C4" s="122"/>
      <c r="D4" s="123"/>
      <c r="E4" s="124" t="s">
        <v>3</v>
      </c>
      <c r="F4" s="124" t="s">
        <v>4</v>
      </c>
      <c r="G4" s="124" t="s">
        <v>5</v>
      </c>
      <c r="H4" s="124" t="s">
        <v>6</v>
      </c>
      <c r="I4" s="124" t="s">
        <v>7</v>
      </c>
      <c r="J4" s="124" t="s">
        <v>8</v>
      </c>
      <c r="K4" s="124" t="s">
        <v>9</v>
      </c>
      <c r="L4" s="126" t="s">
        <v>10</v>
      </c>
      <c r="M4" s="122"/>
      <c r="N4" s="122"/>
      <c r="O4" s="122"/>
      <c r="P4" s="123"/>
      <c r="Q4" s="130" t="s">
        <v>11</v>
      </c>
      <c r="R4" s="119"/>
      <c r="S4" s="120"/>
      <c r="T4" s="127" t="s">
        <v>415</v>
      </c>
      <c r="U4" s="131" t="s">
        <v>12</v>
      </c>
      <c r="V4" s="129" t="s">
        <v>341</v>
      </c>
      <c r="W4" s="129" t="s">
        <v>13</v>
      </c>
      <c r="X4" s="133"/>
      <c r="Y4" s="133"/>
    </row>
    <row r="5" spans="1:26" ht="33" customHeight="1" x14ac:dyDescent="0.15">
      <c r="A5" s="9" t="s">
        <v>14</v>
      </c>
      <c r="B5" s="9" t="s">
        <v>15</v>
      </c>
      <c r="C5" s="9" t="s">
        <v>16</v>
      </c>
      <c r="D5" s="9" t="s">
        <v>17</v>
      </c>
      <c r="E5" s="125"/>
      <c r="F5" s="125"/>
      <c r="G5" s="125"/>
      <c r="H5" s="125"/>
      <c r="I5" s="125"/>
      <c r="J5" s="125"/>
      <c r="K5" s="125"/>
      <c r="L5" s="10" t="s">
        <v>18</v>
      </c>
      <c r="M5" s="10">
        <v>2019</v>
      </c>
      <c r="N5" s="10">
        <v>2020</v>
      </c>
      <c r="O5" s="10">
        <v>2021</v>
      </c>
      <c r="P5" s="10">
        <v>2022</v>
      </c>
      <c r="Q5" s="11" t="s">
        <v>19</v>
      </c>
      <c r="R5" s="11" t="s">
        <v>20</v>
      </c>
      <c r="S5" s="11" t="s">
        <v>21</v>
      </c>
      <c r="T5" s="128"/>
      <c r="U5" s="132"/>
      <c r="V5" s="129"/>
      <c r="W5" s="12" t="s">
        <v>22</v>
      </c>
      <c r="X5" s="12" t="s">
        <v>23</v>
      </c>
      <c r="Y5" s="13" t="s">
        <v>24</v>
      </c>
      <c r="Z5" s="5" t="s">
        <v>394</v>
      </c>
    </row>
    <row r="6" spans="1:26" ht="189.5" customHeight="1" x14ac:dyDescent="0.15">
      <c r="A6" s="14" t="s">
        <v>25</v>
      </c>
      <c r="B6" s="149" t="s">
        <v>26</v>
      </c>
      <c r="C6" s="149" t="s">
        <v>27</v>
      </c>
      <c r="D6" s="149" t="s">
        <v>28</v>
      </c>
      <c r="E6" s="152" t="s">
        <v>29</v>
      </c>
      <c r="F6" s="149" t="s">
        <v>30</v>
      </c>
      <c r="G6" s="15" t="s">
        <v>31</v>
      </c>
      <c r="H6" s="15" t="s">
        <v>32</v>
      </c>
      <c r="I6" s="15" t="s">
        <v>33</v>
      </c>
      <c r="J6" s="15" t="s">
        <v>34</v>
      </c>
      <c r="K6" s="15" t="s">
        <v>35</v>
      </c>
      <c r="L6" s="15">
        <v>18</v>
      </c>
      <c r="M6" s="15">
        <v>6</v>
      </c>
      <c r="N6" s="15">
        <v>8</v>
      </c>
      <c r="O6" s="15">
        <v>4</v>
      </c>
      <c r="P6" s="15">
        <v>0</v>
      </c>
      <c r="Q6" s="15">
        <f>O6</f>
        <v>4</v>
      </c>
      <c r="R6" s="16">
        <v>4</v>
      </c>
      <c r="S6" s="17">
        <f t="shared" ref="S6:S12" si="0">R6/Q6</f>
        <v>1</v>
      </c>
      <c r="T6" s="100" t="s">
        <v>346</v>
      </c>
      <c r="U6" s="18" t="s">
        <v>389</v>
      </c>
      <c r="V6" s="93" t="s">
        <v>342</v>
      </c>
      <c r="W6" s="156">
        <v>331294500</v>
      </c>
      <c r="X6" s="141">
        <v>314733374</v>
      </c>
      <c r="Y6" s="134">
        <f>X6/W6</f>
        <v>0.95001086344626906</v>
      </c>
      <c r="Z6" s="5" t="s">
        <v>398</v>
      </c>
    </row>
    <row r="7" spans="1:26" ht="77.25" customHeight="1" x14ac:dyDescent="0.15">
      <c r="A7" s="19"/>
      <c r="B7" s="150"/>
      <c r="C7" s="150"/>
      <c r="D7" s="150"/>
      <c r="E7" s="153"/>
      <c r="F7" s="150"/>
      <c r="G7" s="15" t="s">
        <v>36</v>
      </c>
      <c r="H7" s="15" t="s">
        <v>37</v>
      </c>
      <c r="I7" s="15" t="s">
        <v>33</v>
      </c>
      <c r="J7" s="15" t="s">
        <v>38</v>
      </c>
      <c r="K7" s="15" t="s">
        <v>39</v>
      </c>
      <c r="L7" s="15">
        <v>100</v>
      </c>
      <c r="M7" s="15">
        <v>0</v>
      </c>
      <c r="N7" s="15">
        <v>70</v>
      </c>
      <c r="O7" s="15">
        <v>100</v>
      </c>
      <c r="P7" s="15">
        <v>100</v>
      </c>
      <c r="Q7" s="15">
        <f t="shared" ref="Q7:Q12" si="1">O7</f>
        <v>100</v>
      </c>
      <c r="R7" s="16">
        <v>100</v>
      </c>
      <c r="S7" s="17">
        <f t="shared" si="0"/>
        <v>1</v>
      </c>
      <c r="T7" s="100" t="s">
        <v>343</v>
      </c>
      <c r="U7" s="18" t="s">
        <v>389</v>
      </c>
      <c r="V7" s="93" t="s">
        <v>342</v>
      </c>
      <c r="W7" s="157"/>
      <c r="X7" s="159"/>
      <c r="Y7" s="135"/>
      <c r="Z7" s="5" t="s">
        <v>398</v>
      </c>
    </row>
    <row r="8" spans="1:26" ht="209.5" customHeight="1" x14ac:dyDescent="0.15">
      <c r="A8" s="19"/>
      <c r="B8" s="150"/>
      <c r="C8" s="150"/>
      <c r="D8" s="150"/>
      <c r="E8" s="153"/>
      <c r="F8" s="150"/>
      <c r="G8" s="15" t="s">
        <v>40</v>
      </c>
      <c r="H8" s="15" t="s">
        <v>41</v>
      </c>
      <c r="I8" s="15" t="s">
        <v>33</v>
      </c>
      <c r="J8" s="15" t="s">
        <v>38</v>
      </c>
      <c r="K8" s="15" t="s">
        <v>39</v>
      </c>
      <c r="L8" s="15">
        <v>100</v>
      </c>
      <c r="M8" s="15">
        <v>0</v>
      </c>
      <c r="N8" s="15">
        <v>70</v>
      </c>
      <c r="O8" s="15">
        <v>100</v>
      </c>
      <c r="P8" s="15">
        <v>100</v>
      </c>
      <c r="Q8" s="15">
        <f t="shared" si="1"/>
        <v>100</v>
      </c>
      <c r="R8" s="16">
        <v>95</v>
      </c>
      <c r="S8" s="17">
        <f t="shared" si="0"/>
        <v>0.95</v>
      </c>
      <c r="T8" s="100" t="s">
        <v>411</v>
      </c>
      <c r="U8" s="18" t="s">
        <v>389</v>
      </c>
      <c r="V8" s="93" t="s">
        <v>342</v>
      </c>
      <c r="W8" s="157"/>
      <c r="X8" s="159"/>
      <c r="Y8" s="135"/>
      <c r="Z8" s="5" t="s">
        <v>398</v>
      </c>
    </row>
    <row r="9" spans="1:26" ht="140.5" customHeight="1" x14ac:dyDescent="0.15">
      <c r="A9" s="19"/>
      <c r="B9" s="150"/>
      <c r="C9" s="150"/>
      <c r="D9" s="150"/>
      <c r="E9" s="153"/>
      <c r="F9" s="150"/>
      <c r="G9" s="15" t="s">
        <v>42</v>
      </c>
      <c r="H9" s="15" t="s">
        <v>43</v>
      </c>
      <c r="I9" s="15" t="s">
        <v>33</v>
      </c>
      <c r="J9" s="15" t="s">
        <v>38</v>
      </c>
      <c r="K9" s="15" t="s">
        <v>39</v>
      </c>
      <c r="L9" s="15">
        <v>100</v>
      </c>
      <c r="M9" s="15">
        <v>0</v>
      </c>
      <c r="N9" s="15">
        <v>90</v>
      </c>
      <c r="O9" s="15">
        <v>100</v>
      </c>
      <c r="P9" s="15">
        <v>100</v>
      </c>
      <c r="Q9" s="15">
        <f t="shared" si="1"/>
        <v>100</v>
      </c>
      <c r="R9" s="16">
        <v>50</v>
      </c>
      <c r="S9" s="17">
        <f t="shared" si="0"/>
        <v>0.5</v>
      </c>
      <c r="T9" s="100" t="s">
        <v>344</v>
      </c>
      <c r="U9" s="18" t="s">
        <v>389</v>
      </c>
      <c r="V9" s="93" t="s">
        <v>342</v>
      </c>
      <c r="W9" s="157"/>
      <c r="X9" s="159"/>
      <c r="Y9" s="135"/>
    </row>
    <row r="10" spans="1:26" ht="329" customHeight="1" x14ac:dyDescent="0.15">
      <c r="A10" s="19"/>
      <c r="B10" s="150"/>
      <c r="C10" s="150"/>
      <c r="D10" s="150"/>
      <c r="E10" s="153"/>
      <c r="F10" s="155"/>
      <c r="G10" s="15" t="s">
        <v>44</v>
      </c>
      <c r="H10" s="15" t="s">
        <v>45</v>
      </c>
      <c r="I10" s="15" t="s">
        <v>33</v>
      </c>
      <c r="J10" s="15" t="s">
        <v>38</v>
      </c>
      <c r="K10" s="15" t="s">
        <v>35</v>
      </c>
      <c r="L10" s="15">
        <v>1</v>
      </c>
      <c r="M10" s="15">
        <v>1</v>
      </c>
      <c r="N10" s="15">
        <v>1</v>
      </c>
      <c r="O10" s="15">
        <v>1</v>
      </c>
      <c r="P10" s="15">
        <v>1</v>
      </c>
      <c r="Q10" s="15">
        <f t="shared" si="1"/>
        <v>1</v>
      </c>
      <c r="R10" s="16">
        <v>1</v>
      </c>
      <c r="S10" s="17">
        <f t="shared" si="0"/>
        <v>1</v>
      </c>
      <c r="T10" s="100" t="s">
        <v>423</v>
      </c>
      <c r="U10" s="18" t="s">
        <v>389</v>
      </c>
      <c r="V10" s="93" t="s">
        <v>342</v>
      </c>
      <c r="W10" s="158"/>
      <c r="X10" s="142"/>
      <c r="Y10" s="136"/>
      <c r="Z10" s="5" t="s">
        <v>398</v>
      </c>
    </row>
    <row r="11" spans="1:26" ht="301.25" customHeight="1" x14ac:dyDescent="0.15">
      <c r="A11" s="19"/>
      <c r="B11" s="150"/>
      <c r="C11" s="150"/>
      <c r="D11" s="150"/>
      <c r="E11" s="153"/>
      <c r="F11" s="137" t="s">
        <v>46</v>
      </c>
      <c r="G11" s="20" t="s">
        <v>47</v>
      </c>
      <c r="H11" s="15" t="s">
        <v>48</v>
      </c>
      <c r="I11" s="15" t="s">
        <v>33</v>
      </c>
      <c r="J11" s="15" t="s">
        <v>38</v>
      </c>
      <c r="K11" s="15" t="s">
        <v>35</v>
      </c>
      <c r="L11" s="15">
        <v>100</v>
      </c>
      <c r="M11" s="15">
        <v>0</v>
      </c>
      <c r="N11" s="15">
        <v>50</v>
      </c>
      <c r="O11" s="15">
        <v>100</v>
      </c>
      <c r="P11" s="15">
        <v>100</v>
      </c>
      <c r="Q11" s="15">
        <f t="shared" si="1"/>
        <v>100</v>
      </c>
      <c r="R11" s="16">
        <v>90</v>
      </c>
      <c r="S11" s="17">
        <f t="shared" si="0"/>
        <v>0.9</v>
      </c>
      <c r="T11" s="100" t="s">
        <v>345</v>
      </c>
      <c r="U11" s="18" t="s">
        <v>389</v>
      </c>
      <c r="V11" s="93" t="s">
        <v>342</v>
      </c>
      <c r="W11" s="139">
        <v>3230902221</v>
      </c>
      <c r="X11" s="141">
        <v>1883302402</v>
      </c>
      <c r="Y11" s="143">
        <f>X11/W11</f>
        <v>0.58290293954395722</v>
      </c>
    </row>
    <row r="12" spans="1:26" ht="180.5" customHeight="1" x14ac:dyDescent="0.15">
      <c r="A12" s="19"/>
      <c r="B12" s="151"/>
      <c r="C12" s="151"/>
      <c r="D12" s="151"/>
      <c r="E12" s="154"/>
      <c r="F12" s="138"/>
      <c r="G12" s="20" t="s">
        <v>49</v>
      </c>
      <c r="H12" s="15" t="s">
        <v>50</v>
      </c>
      <c r="I12" s="15" t="s">
        <v>33</v>
      </c>
      <c r="J12" s="15" t="s">
        <v>38</v>
      </c>
      <c r="K12" s="15" t="s">
        <v>39</v>
      </c>
      <c r="L12" s="15">
        <v>100</v>
      </c>
      <c r="M12" s="15">
        <v>0</v>
      </c>
      <c r="N12" s="15">
        <v>50</v>
      </c>
      <c r="O12" s="15">
        <v>90</v>
      </c>
      <c r="P12" s="15">
        <v>100</v>
      </c>
      <c r="Q12" s="15">
        <f t="shared" si="1"/>
        <v>90</v>
      </c>
      <c r="R12" s="16">
        <v>90</v>
      </c>
      <c r="S12" s="17">
        <f t="shared" si="0"/>
        <v>1</v>
      </c>
      <c r="T12" s="101" t="s">
        <v>385</v>
      </c>
      <c r="U12" s="21" t="s">
        <v>51</v>
      </c>
      <c r="V12" s="94" t="s">
        <v>342</v>
      </c>
      <c r="W12" s="140"/>
      <c r="X12" s="142"/>
      <c r="Y12" s="144"/>
    </row>
    <row r="13" spans="1:26" ht="24" customHeight="1" x14ac:dyDescent="0.15">
      <c r="A13" s="22"/>
      <c r="B13" s="145" t="s">
        <v>52</v>
      </c>
      <c r="C13" s="122"/>
      <c r="D13" s="122"/>
      <c r="E13" s="122"/>
      <c r="F13" s="119"/>
      <c r="G13" s="122"/>
      <c r="H13" s="122"/>
      <c r="I13" s="122"/>
      <c r="J13" s="122"/>
      <c r="K13" s="122"/>
      <c r="L13" s="122"/>
      <c r="M13" s="122"/>
      <c r="N13" s="122"/>
      <c r="O13" s="122"/>
      <c r="P13" s="123"/>
      <c r="Q13" s="23"/>
      <c r="R13" s="23"/>
      <c r="S13" s="23">
        <f>+AVERAGE(S6:S12)</f>
        <v>0.90714285714285725</v>
      </c>
      <c r="T13" s="91"/>
      <c r="U13" s="24"/>
      <c r="V13" s="95"/>
      <c r="W13" s="25">
        <f>SUM(W6:W12)</f>
        <v>3562196721</v>
      </c>
      <c r="X13" s="25">
        <f>SUM(X6:X12)</f>
        <v>2198035776</v>
      </c>
      <c r="Y13" s="26">
        <f t="shared" ref="Y13:Y16" si="2">X13/W13</f>
        <v>0.61704502815413154</v>
      </c>
    </row>
    <row r="14" spans="1:26" ht="132.5" customHeight="1" x14ac:dyDescent="0.15">
      <c r="A14" s="22"/>
      <c r="B14" s="14" t="s">
        <v>53</v>
      </c>
      <c r="C14" s="14" t="s">
        <v>54</v>
      </c>
      <c r="D14" s="14" t="s">
        <v>55</v>
      </c>
      <c r="E14" s="14" t="s">
        <v>56</v>
      </c>
      <c r="F14" s="14" t="s">
        <v>57</v>
      </c>
      <c r="G14" s="15" t="s">
        <v>58</v>
      </c>
      <c r="H14" s="15" t="s">
        <v>59</v>
      </c>
      <c r="I14" s="15" t="s">
        <v>33</v>
      </c>
      <c r="J14" s="15" t="s">
        <v>38</v>
      </c>
      <c r="K14" s="15" t="s">
        <v>35</v>
      </c>
      <c r="L14" s="15">
        <v>500</v>
      </c>
      <c r="M14" s="15">
        <v>60</v>
      </c>
      <c r="N14" s="15">
        <v>150</v>
      </c>
      <c r="O14" s="15">
        <v>200</v>
      </c>
      <c r="P14" s="15">
        <v>90</v>
      </c>
      <c r="Q14" s="15">
        <f>O14</f>
        <v>200</v>
      </c>
      <c r="R14" s="16">
        <v>200</v>
      </c>
      <c r="S14" s="17">
        <f>R14/Q14</f>
        <v>1</v>
      </c>
      <c r="T14" s="100" t="s">
        <v>347</v>
      </c>
      <c r="U14" s="27" t="s">
        <v>60</v>
      </c>
      <c r="V14" s="96" t="s">
        <v>348</v>
      </c>
      <c r="W14" s="28">
        <v>3063314826</v>
      </c>
      <c r="X14" s="29">
        <v>2685375597</v>
      </c>
      <c r="Y14" s="30">
        <f t="shared" si="2"/>
        <v>0.87662409825061838</v>
      </c>
    </row>
    <row r="15" spans="1:26" x14ac:dyDescent="0.15">
      <c r="A15" s="31"/>
      <c r="B15" s="145" t="s">
        <v>61</v>
      </c>
      <c r="C15" s="122"/>
      <c r="D15" s="122"/>
      <c r="E15" s="122"/>
      <c r="F15" s="122"/>
      <c r="G15" s="122"/>
      <c r="H15" s="122"/>
      <c r="I15" s="122"/>
      <c r="J15" s="122"/>
      <c r="K15" s="122"/>
      <c r="L15" s="122"/>
      <c r="M15" s="122"/>
      <c r="N15" s="122"/>
      <c r="O15" s="122"/>
      <c r="P15" s="123"/>
      <c r="Q15" s="23"/>
      <c r="R15" s="23"/>
      <c r="S15" s="23">
        <f>+AVERAGE(S14)</f>
        <v>1</v>
      </c>
      <c r="T15" s="98"/>
      <c r="U15" s="32"/>
      <c r="V15" s="97"/>
      <c r="W15" s="25">
        <f>SUM(W14)</f>
        <v>3063314826</v>
      </c>
      <c r="X15" s="25">
        <f t="shared" ref="X15" si="3">SUM(X14)</f>
        <v>2685375597</v>
      </c>
      <c r="Y15" s="26">
        <f t="shared" si="2"/>
        <v>0.87662409825061838</v>
      </c>
    </row>
    <row r="16" spans="1:26" ht="96.75" customHeight="1" x14ac:dyDescent="0.15">
      <c r="A16" s="14" t="s">
        <v>62</v>
      </c>
      <c r="B16" s="149" t="s">
        <v>63</v>
      </c>
      <c r="C16" s="149" t="s">
        <v>64</v>
      </c>
      <c r="D16" s="149" t="s">
        <v>65</v>
      </c>
      <c r="E16" s="149" t="s">
        <v>66</v>
      </c>
      <c r="F16" s="149" t="s">
        <v>67</v>
      </c>
      <c r="G16" s="15" t="s">
        <v>68</v>
      </c>
      <c r="H16" s="15" t="s">
        <v>69</v>
      </c>
      <c r="I16" s="15" t="s">
        <v>70</v>
      </c>
      <c r="J16" s="15" t="s">
        <v>38</v>
      </c>
      <c r="K16" s="15" t="s">
        <v>39</v>
      </c>
      <c r="L16" s="15">
        <v>100</v>
      </c>
      <c r="M16" s="15">
        <v>0</v>
      </c>
      <c r="N16" s="15">
        <v>100</v>
      </c>
      <c r="O16" s="15">
        <v>100</v>
      </c>
      <c r="P16" s="15">
        <v>100</v>
      </c>
      <c r="Q16" s="15">
        <f t="shared" ref="Q16:Q17" si="4">O16</f>
        <v>100</v>
      </c>
      <c r="R16" s="16">
        <v>100</v>
      </c>
      <c r="S16" s="90">
        <f>R16/Q16</f>
        <v>1</v>
      </c>
      <c r="T16" s="107" t="s">
        <v>395</v>
      </c>
      <c r="U16" s="108" t="s">
        <v>391</v>
      </c>
      <c r="V16" s="42" t="s">
        <v>349</v>
      </c>
      <c r="W16" s="146">
        <v>172167202</v>
      </c>
      <c r="X16" s="147">
        <v>154573251</v>
      </c>
      <c r="Y16" s="148">
        <f t="shared" si="2"/>
        <v>0.89780892762606435</v>
      </c>
      <c r="Z16" s="5" t="s">
        <v>398</v>
      </c>
    </row>
    <row r="17" spans="1:26" ht="138" customHeight="1" x14ac:dyDescent="0.15">
      <c r="A17" s="19"/>
      <c r="B17" s="151"/>
      <c r="C17" s="151"/>
      <c r="D17" s="151"/>
      <c r="E17" s="151"/>
      <c r="F17" s="150"/>
      <c r="G17" s="15" t="s">
        <v>71</v>
      </c>
      <c r="H17" s="15" t="s">
        <v>72</v>
      </c>
      <c r="I17" s="15" t="s">
        <v>70</v>
      </c>
      <c r="J17" s="15" t="s">
        <v>34</v>
      </c>
      <c r="K17" s="15" t="s">
        <v>35</v>
      </c>
      <c r="L17" s="15">
        <v>6</v>
      </c>
      <c r="M17" s="15">
        <v>0</v>
      </c>
      <c r="N17" s="15">
        <v>2</v>
      </c>
      <c r="O17" s="15">
        <v>2</v>
      </c>
      <c r="P17" s="15">
        <v>2</v>
      </c>
      <c r="Q17" s="15">
        <f t="shared" si="4"/>
        <v>2</v>
      </c>
      <c r="R17" s="16">
        <v>2</v>
      </c>
      <c r="S17" s="90">
        <f>R17/Q17</f>
        <v>1</v>
      </c>
      <c r="T17" s="109" t="s">
        <v>396</v>
      </c>
      <c r="U17" s="108" t="s">
        <v>391</v>
      </c>
      <c r="V17" s="110" t="s">
        <v>349</v>
      </c>
      <c r="W17" s="146"/>
      <c r="X17" s="147"/>
      <c r="Y17" s="148"/>
      <c r="Z17" s="5" t="s">
        <v>398</v>
      </c>
    </row>
    <row r="18" spans="1:26" ht="80.25" customHeight="1" x14ac:dyDescent="0.15">
      <c r="A18" s="19"/>
      <c r="B18" s="14" t="s">
        <v>73</v>
      </c>
      <c r="C18" s="14" t="s">
        <v>64</v>
      </c>
      <c r="D18" s="14" t="s">
        <v>74</v>
      </c>
      <c r="E18" s="14" t="s">
        <v>75</v>
      </c>
      <c r="F18" s="151"/>
      <c r="G18" s="15" t="s">
        <v>76</v>
      </c>
      <c r="H18" s="15" t="s">
        <v>77</v>
      </c>
      <c r="I18" s="15" t="s">
        <v>33</v>
      </c>
      <c r="J18" s="15" t="s">
        <v>34</v>
      </c>
      <c r="K18" s="15" t="s">
        <v>39</v>
      </c>
      <c r="L18" s="15">
        <v>100</v>
      </c>
      <c r="M18" s="15">
        <v>0</v>
      </c>
      <c r="N18" s="15">
        <v>100</v>
      </c>
      <c r="O18" s="15">
        <v>100</v>
      </c>
      <c r="P18" s="15">
        <v>100</v>
      </c>
      <c r="Q18" s="110">
        <v>100</v>
      </c>
      <c r="R18" s="109">
        <v>100</v>
      </c>
      <c r="S18" s="111">
        <v>1</v>
      </c>
      <c r="T18" s="112" t="s">
        <v>397</v>
      </c>
      <c r="U18" s="108" t="s">
        <v>391</v>
      </c>
      <c r="V18" s="110" t="s">
        <v>349</v>
      </c>
      <c r="W18" s="146"/>
      <c r="X18" s="147"/>
      <c r="Y18" s="148"/>
      <c r="Z18" s="5" t="s">
        <v>398</v>
      </c>
    </row>
    <row r="19" spans="1:26" ht="14.25" customHeight="1" x14ac:dyDescent="0.15">
      <c r="A19" s="31"/>
      <c r="B19" s="145" t="s">
        <v>78</v>
      </c>
      <c r="C19" s="122"/>
      <c r="D19" s="122"/>
      <c r="E19" s="122"/>
      <c r="F19" s="122"/>
      <c r="G19" s="122"/>
      <c r="H19" s="122"/>
      <c r="I19" s="122"/>
      <c r="J19" s="122"/>
      <c r="K19" s="122"/>
      <c r="L19" s="122"/>
      <c r="M19" s="122"/>
      <c r="N19" s="122"/>
      <c r="O19" s="122"/>
      <c r="P19" s="123"/>
      <c r="Q19" s="23"/>
      <c r="R19" s="23"/>
      <c r="S19" s="23">
        <f>+AVERAGE(S16:S18)</f>
        <v>1</v>
      </c>
      <c r="T19" s="99"/>
      <c r="U19" s="24"/>
      <c r="V19" s="95"/>
      <c r="W19" s="25">
        <f t="shared" ref="W19:X19" si="5">SUM(W16)</f>
        <v>172167202</v>
      </c>
      <c r="X19" s="25">
        <f t="shared" si="5"/>
        <v>154573251</v>
      </c>
      <c r="Y19" s="35">
        <f t="shared" ref="Y19:Y20" si="6">X19/W19</f>
        <v>0.89780892762606435</v>
      </c>
    </row>
    <row r="20" spans="1:26" ht="178.25" customHeight="1" x14ac:dyDescent="0.15">
      <c r="A20" s="149" t="s">
        <v>79</v>
      </c>
      <c r="B20" s="149" t="s">
        <v>80</v>
      </c>
      <c r="C20" s="149" t="s">
        <v>81</v>
      </c>
      <c r="D20" s="149" t="s">
        <v>82</v>
      </c>
      <c r="E20" s="149" t="s">
        <v>83</v>
      </c>
      <c r="F20" s="149" t="s">
        <v>84</v>
      </c>
      <c r="G20" s="15" t="s">
        <v>85</v>
      </c>
      <c r="H20" s="15" t="s">
        <v>86</v>
      </c>
      <c r="I20" s="15" t="s">
        <v>33</v>
      </c>
      <c r="J20" s="15" t="s">
        <v>38</v>
      </c>
      <c r="K20" s="15" t="s">
        <v>35</v>
      </c>
      <c r="L20" s="15">
        <v>1</v>
      </c>
      <c r="M20" s="15">
        <v>0</v>
      </c>
      <c r="N20" s="15">
        <v>0</v>
      </c>
      <c r="O20" s="15">
        <v>1</v>
      </c>
      <c r="P20" s="15">
        <v>1</v>
      </c>
      <c r="Q20" s="15">
        <f t="shared" ref="Q20:Q21" si="7">O20</f>
        <v>1</v>
      </c>
      <c r="R20" s="16">
        <v>1</v>
      </c>
      <c r="S20" s="17">
        <f t="shared" ref="S20:S21" si="8">R20/Q20</f>
        <v>1</v>
      </c>
      <c r="T20" s="101" t="s">
        <v>406</v>
      </c>
      <c r="U20" s="36" t="s">
        <v>60</v>
      </c>
      <c r="V20" s="96" t="s">
        <v>348</v>
      </c>
      <c r="W20" s="146">
        <v>2576272144</v>
      </c>
      <c r="X20" s="147">
        <v>681498065</v>
      </c>
      <c r="Y20" s="148">
        <f t="shared" si="6"/>
        <v>0.26452875585646979</v>
      </c>
      <c r="Z20" s="5" t="s">
        <v>398</v>
      </c>
    </row>
    <row r="21" spans="1:26" ht="70.5" customHeight="1" x14ac:dyDescent="0.15">
      <c r="A21" s="150"/>
      <c r="B21" s="151"/>
      <c r="C21" s="151"/>
      <c r="D21" s="151"/>
      <c r="E21" s="151"/>
      <c r="F21" s="151"/>
      <c r="G21" s="15" t="s">
        <v>87</v>
      </c>
      <c r="H21" s="15" t="s">
        <v>88</v>
      </c>
      <c r="I21" s="15" t="s">
        <v>33</v>
      </c>
      <c r="J21" s="15" t="s">
        <v>34</v>
      </c>
      <c r="K21" s="15" t="s">
        <v>39</v>
      </c>
      <c r="L21" s="15">
        <v>100</v>
      </c>
      <c r="M21" s="15">
        <v>0</v>
      </c>
      <c r="N21" s="15">
        <v>1</v>
      </c>
      <c r="O21" s="15">
        <v>1</v>
      </c>
      <c r="P21" s="15">
        <v>1</v>
      </c>
      <c r="Q21" s="15">
        <f t="shared" si="7"/>
        <v>1</v>
      </c>
      <c r="R21" s="16">
        <v>1</v>
      </c>
      <c r="S21" s="17">
        <f t="shared" si="8"/>
        <v>1</v>
      </c>
      <c r="T21" s="101" t="s">
        <v>407</v>
      </c>
      <c r="U21" s="36" t="s">
        <v>60</v>
      </c>
      <c r="V21" s="96" t="s">
        <v>348</v>
      </c>
      <c r="W21" s="146"/>
      <c r="X21" s="147"/>
      <c r="Y21" s="148"/>
      <c r="Z21" s="5" t="s">
        <v>398</v>
      </c>
    </row>
    <row r="22" spans="1:26" ht="14.25" customHeight="1" x14ac:dyDescent="0.15">
      <c r="A22" s="31"/>
      <c r="B22" s="145" t="s">
        <v>89</v>
      </c>
      <c r="C22" s="122"/>
      <c r="D22" s="122"/>
      <c r="E22" s="122"/>
      <c r="F22" s="122"/>
      <c r="G22" s="122"/>
      <c r="H22" s="122"/>
      <c r="I22" s="122"/>
      <c r="J22" s="122"/>
      <c r="K22" s="122"/>
      <c r="L22" s="122"/>
      <c r="M22" s="122"/>
      <c r="N22" s="122"/>
      <c r="O22" s="122"/>
      <c r="P22" s="123"/>
      <c r="Q22" s="23"/>
      <c r="R22" s="23"/>
      <c r="S22" s="23">
        <f>+AVERAGE(S21)</f>
        <v>1</v>
      </c>
      <c r="T22" s="91"/>
      <c r="U22" s="24"/>
      <c r="V22" s="95"/>
      <c r="W22" s="37">
        <f t="shared" ref="W22:X22" si="9">SUM(W20)</f>
        <v>2576272144</v>
      </c>
      <c r="X22" s="37">
        <f t="shared" si="9"/>
        <v>681498065</v>
      </c>
      <c r="Y22" s="38">
        <f t="shared" ref="Y22:Y23" si="10">X22/W22</f>
        <v>0.26452875585646979</v>
      </c>
    </row>
    <row r="23" spans="1:26" ht="154.5" customHeight="1" x14ac:dyDescent="0.15">
      <c r="A23" s="39" t="s">
        <v>90</v>
      </c>
      <c r="B23" s="15" t="s">
        <v>91</v>
      </c>
      <c r="C23" s="14" t="s">
        <v>92</v>
      </c>
      <c r="D23" s="15" t="s">
        <v>93</v>
      </c>
      <c r="E23" s="15" t="s">
        <v>94</v>
      </c>
      <c r="F23" s="149" t="s">
        <v>95</v>
      </c>
      <c r="G23" s="15" t="s">
        <v>96</v>
      </c>
      <c r="H23" s="15" t="s">
        <v>97</v>
      </c>
      <c r="I23" s="15" t="s">
        <v>33</v>
      </c>
      <c r="J23" s="15" t="s">
        <v>38</v>
      </c>
      <c r="K23" s="15" t="s">
        <v>39</v>
      </c>
      <c r="L23" s="15">
        <v>100</v>
      </c>
      <c r="M23" s="15">
        <v>25</v>
      </c>
      <c r="N23" s="15">
        <v>75</v>
      </c>
      <c r="O23" s="15">
        <v>100</v>
      </c>
      <c r="P23" s="15">
        <v>100</v>
      </c>
      <c r="Q23" s="15">
        <f t="shared" ref="Q23:Q82" si="11">O23</f>
        <v>100</v>
      </c>
      <c r="R23" s="103">
        <v>100</v>
      </c>
      <c r="S23" s="17">
        <f t="shared" ref="S23:S24" si="12">R23/Q23</f>
        <v>1</v>
      </c>
      <c r="T23" s="101" t="s">
        <v>392</v>
      </c>
      <c r="U23" s="36" t="s">
        <v>98</v>
      </c>
      <c r="V23" s="42" t="s">
        <v>350</v>
      </c>
      <c r="W23" s="146">
        <v>1101477207</v>
      </c>
      <c r="X23" s="147">
        <v>427803205</v>
      </c>
      <c r="Y23" s="148">
        <f t="shared" si="10"/>
        <v>0.38839042903590471</v>
      </c>
      <c r="Z23" s="5" t="s">
        <v>393</v>
      </c>
    </row>
    <row r="24" spans="1:26" ht="79.5" customHeight="1" x14ac:dyDescent="0.15">
      <c r="A24" s="40"/>
      <c r="B24" s="15" t="s">
        <v>99</v>
      </c>
      <c r="C24" s="14" t="s">
        <v>92</v>
      </c>
      <c r="D24" s="15" t="s">
        <v>100</v>
      </c>
      <c r="E24" s="15" t="s">
        <v>101</v>
      </c>
      <c r="F24" s="151"/>
      <c r="G24" s="15" t="s">
        <v>102</v>
      </c>
      <c r="H24" s="15" t="s">
        <v>103</v>
      </c>
      <c r="I24" s="15" t="s">
        <v>33</v>
      </c>
      <c r="J24" s="15" t="s">
        <v>38</v>
      </c>
      <c r="K24" s="15" t="s">
        <v>35</v>
      </c>
      <c r="L24" s="15">
        <v>8</v>
      </c>
      <c r="M24" s="15">
        <v>7</v>
      </c>
      <c r="N24" s="15">
        <v>7</v>
      </c>
      <c r="O24" s="15">
        <v>8</v>
      </c>
      <c r="P24" s="15">
        <v>8</v>
      </c>
      <c r="Q24" s="15">
        <f t="shared" si="11"/>
        <v>8</v>
      </c>
      <c r="R24" s="16">
        <v>8</v>
      </c>
      <c r="S24" s="17">
        <f t="shared" si="12"/>
        <v>1</v>
      </c>
      <c r="T24" s="101" t="s">
        <v>351</v>
      </c>
      <c r="U24" s="36" t="s">
        <v>60</v>
      </c>
      <c r="V24" s="96" t="s">
        <v>348</v>
      </c>
      <c r="W24" s="146"/>
      <c r="X24" s="147"/>
      <c r="Y24" s="148"/>
      <c r="Z24" s="5" t="s">
        <v>398</v>
      </c>
    </row>
    <row r="25" spans="1:26" ht="14.25" customHeight="1" x14ac:dyDescent="0.15">
      <c r="A25" s="40"/>
      <c r="B25" s="145" t="s">
        <v>104</v>
      </c>
      <c r="C25" s="122"/>
      <c r="D25" s="122"/>
      <c r="E25" s="122"/>
      <c r="F25" s="122"/>
      <c r="G25" s="122"/>
      <c r="H25" s="122"/>
      <c r="I25" s="122"/>
      <c r="J25" s="122"/>
      <c r="K25" s="122"/>
      <c r="L25" s="122"/>
      <c r="M25" s="122"/>
      <c r="N25" s="122"/>
      <c r="O25" s="122"/>
      <c r="P25" s="123"/>
      <c r="Q25" s="23"/>
      <c r="R25" s="23"/>
      <c r="S25" s="23">
        <f>+AVERAGE(S23:S24)</f>
        <v>1</v>
      </c>
      <c r="T25" s="91"/>
      <c r="U25" s="24"/>
      <c r="V25" s="95"/>
      <c r="W25" s="37">
        <f t="shared" ref="W25:X25" si="13">SUM(W23:W24)</f>
        <v>1101477207</v>
      </c>
      <c r="X25" s="37">
        <f t="shared" si="13"/>
        <v>427803205</v>
      </c>
      <c r="Y25" s="38">
        <f t="shared" ref="Y25:Y26" si="14">X25/W25</f>
        <v>0.38839042903590471</v>
      </c>
    </row>
    <row r="26" spans="1:26" ht="123.75" customHeight="1" x14ac:dyDescent="0.15">
      <c r="A26" s="40"/>
      <c r="B26" s="14" t="s">
        <v>105</v>
      </c>
      <c r="C26" s="149" t="s">
        <v>106</v>
      </c>
      <c r="D26" s="149" t="s">
        <v>107</v>
      </c>
      <c r="E26" s="15" t="s">
        <v>105</v>
      </c>
      <c r="F26" s="149" t="s">
        <v>108</v>
      </c>
      <c r="G26" s="15" t="s">
        <v>109</v>
      </c>
      <c r="H26" s="15" t="s">
        <v>110</v>
      </c>
      <c r="I26" s="15" t="s">
        <v>33</v>
      </c>
      <c r="J26" s="15" t="s">
        <v>38</v>
      </c>
      <c r="K26" s="15" t="s">
        <v>35</v>
      </c>
      <c r="L26" s="15">
        <v>1</v>
      </c>
      <c r="M26" s="15">
        <v>1</v>
      </c>
      <c r="N26" s="15">
        <v>1</v>
      </c>
      <c r="O26" s="15">
        <v>1</v>
      </c>
      <c r="P26" s="15">
        <v>1</v>
      </c>
      <c r="Q26" s="15">
        <f t="shared" si="11"/>
        <v>1</v>
      </c>
      <c r="R26" s="16">
        <v>0.8</v>
      </c>
      <c r="S26" s="17">
        <f t="shared" ref="S26" si="15">R26/Q26</f>
        <v>0.8</v>
      </c>
      <c r="T26" s="112" t="s">
        <v>399</v>
      </c>
      <c r="U26" s="106" t="s">
        <v>391</v>
      </c>
      <c r="V26" s="42" t="s">
        <v>349</v>
      </c>
      <c r="W26" s="146">
        <v>271911618</v>
      </c>
      <c r="X26" s="147">
        <v>247068559</v>
      </c>
      <c r="Y26" s="148">
        <f t="shared" si="14"/>
        <v>0.90863553686036325</v>
      </c>
      <c r="Z26" s="5" t="s">
        <v>398</v>
      </c>
    </row>
    <row r="27" spans="1:26" ht="165.75" customHeight="1" x14ac:dyDescent="0.15">
      <c r="A27" s="40"/>
      <c r="B27" s="41"/>
      <c r="C27" s="151"/>
      <c r="D27" s="151"/>
      <c r="E27" s="15" t="s">
        <v>111</v>
      </c>
      <c r="F27" s="151"/>
      <c r="G27" s="15" t="s">
        <v>112</v>
      </c>
      <c r="H27" s="15" t="s">
        <v>113</v>
      </c>
      <c r="I27" s="15" t="s">
        <v>33</v>
      </c>
      <c r="J27" s="15" t="s">
        <v>33</v>
      </c>
      <c r="K27" s="15" t="s">
        <v>35</v>
      </c>
      <c r="L27" s="15">
        <v>10</v>
      </c>
      <c r="M27" s="15">
        <v>0</v>
      </c>
      <c r="N27" s="15">
        <v>5</v>
      </c>
      <c r="O27" s="15">
        <v>7</v>
      </c>
      <c r="P27" s="15">
        <v>10</v>
      </c>
      <c r="Q27" s="15">
        <f t="shared" si="11"/>
        <v>7</v>
      </c>
      <c r="R27" s="16">
        <v>7</v>
      </c>
      <c r="S27" s="17">
        <f>R27/Q27</f>
        <v>1</v>
      </c>
      <c r="T27" s="109" t="s">
        <v>400</v>
      </c>
      <c r="U27" s="106" t="s">
        <v>391</v>
      </c>
      <c r="V27" s="42" t="s">
        <v>349</v>
      </c>
      <c r="W27" s="146"/>
      <c r="X27" s="147"/>
      <c r="Y27" s="148"/>
      <c r="Z27" s="5" t="s">
        <v>398</v>
      </c>
    </row>
    <row r="28" spans="1:26" ht="14.25" customHeight="1" x14ac:dyDescent="0.15">
      <c r="A28" s="40"/>
      <c r="B28" s="145" t="s">
        <v>114</v>
      </c>
      <c r="C28" s="122"/>
      <c r="D28" s="122"/>
      <c r="E28" s="122"/>
      <c r="F28" s="122"/>
      <c r="G28" s="122"/>
      <c r="H28" s="122"/>
      <c r="I28" s="122"/>
      <c r="J28" s="122"/>
      <c r="K28" s="122"/>
      <c r="L28" s="122"/>
      <c r="M28" s="122"/>
      <c r="N28" s="122"/>
      <c r="O28" s="122"/>
      <c r="P28" s="123"/>
      <c r="Q28" s="23"/>
      <c r="R28" s="23"/>
      <c r="S28" s="23">
        <f>+AVERAGE(S26:S27)</f>
        <v>0.9</v>
      </c>
      <c r="T28" s="91"/>
      <c r="U28" s="24"/>
      <c r="V28" s="95"/>
      <c r="W28" s="37">
        <f t="shared" ref="W28:X28" si="16">SUM(W26)</f>
        <v>271911618</v>
      </c>
      <c r="X28" s="37">
        <f t="shared" si="16"/>
        <v>247068559</v>
      </c>
      <c r="Y28" s="38">
        <f t="shared" ref="Y28:Y29" si="17">X28/W28</f>
        <v>0.90863553686036325</v>
      </c>
    </row>
    <row r="29" spans="1:26" ht="108.5" customHeight="1" x14ac:dyDescent="0.15">
      <c r="A29" s="40"/>
      <c r="B29" s="14" t="s">
        <v>115</v>
      </c>
      <c r="C29" s="149" t="s">
        <v>116</v>
      </c>
      <c r="D29" s="149" t="s">
        <v>117</v>
      </c>
      <c r="E29" s="149" t="s">
        <v>118</v>
      </c>
      <c r="F29" s="162" t="s">
        <v>119</v>
      </c>
      <c r="G29" s="15" t="s">
        <v>120</v>
      </c>
      <c r="H29" s="15" t="s">
        <v>121</v>
      </c>
      <c r="I29" s="15" t="s">
        <v>33</v>
      </c>
      <c r="J29" s="15" t="s">
        <v>38</v>
      </c>
      <c r="K29" s="15" t="s">
        <v>35</v>
      </c>
      <c r="L29" s="15">
        <v>1</v>
      </c>
      <c r="M29" s="15">
        <v>1</v>
      </c>
      <c r="N29" s="15">
        <v>1</v>
      </c>
      <c r="O29" s="15">
        <v>1</v>
      </c>
      <c r="P29" s="15">
        <v>1</v>
      </c>
      <c r="Q29" s="15">
        <f t="shared" si="11"/>
        <v>1</v>
      </c>
      <c r="R29" s="16">
        <v>1</v>
      </c>
      <c r="S29" s="17">
        <f>R29/Q29</f>
        <v>1</v>
      </c>
      <c r="T29" s="101" t="s">
        <v>386</v>
      </c>
      <c r="U29" s="36" t="s">
        <v>98</v>
      </c>
      <c r="V29" s="42" t="s">
        <v>352</v>
      </c>
      <c r="W29" s="146">
        <v>200191685</v>
      </c>
      <c r="X29" s="147">
        <v>145486347</v>
      </c>
      <c r="Y29" s="148">
        <f t="shared" si="17"/>
        <v>0.72673521380271111</v>
      </c>
      <c r="Z29" s="5" t="s">
        <v>393</v>
      </c>
    </row>
    <row r="30" spans="1:26" ht="109.5" customHeight="1" x14ac:dyDescent="0.15">
      <c r="A30" s="40"/>
      <c r="B30" s="41"/>
      <c r="C30" s="151"/>
      <c r="D30" s="151"/>
      <c r="E30" s="150"/>
      <c r="F30" s="163"/>
      <c r="G30" s="14" t="s">
        <v>122</v>
      </c>
      <c r="H30" s="14" t="s">
        <v>123</v>
      </c>
      <c r="I30" s="14" t="s">
        <v>33</v>
      </c>
      <c r="J30" s="14" t="s">
        <v>34</v>
      </c>
      <c r="K30" s="14" t="s">
        <v>39</v>
      </c>
      <c r="L30" s="14">
        <v>100</v>
      </c>
      <c r="M30" s="14">
        <v>25</v>
      </c>
      <c r="N30" s="14">
        <v>50</v>
      </c>
      <c r="O30" s="14">
        <v>75</v>
      </c>
      <c r="P30" s="14">
        <v>100</v>
      </c>
      <c r="Q30" s="15">
        <f t="shared" si="11"/>
        <v>75</v>
      </c>
      <c r="R30" s="16">
        <v>75</v>
      </c>
      <c r="S30" s="17">
        <f>R30/Q30</f>
        <v>1</v>
      </c>
      <c r="T30" s="100" t="s">
        <v>412</v>
      </c>
      <c r="U30" s="36" t="s">
        <v>98</v>
      </c>
      <c r="V30" s="42" t="s">
        <v>352</v>
      </c>
      <c r="W30" s="146"/>
      <c r="X30" s="147"/>
      <c r="Y30" s="148"/>
      <c r="Z30" s="5" t="s">
        <v>398</v>
      </c>
    </row>
    <row r="31" spans="1:26" ht="120" customHeight="1" x14ac:dyDescent="0.15">
      <c r="A31" s="40"/>
      <c r="B31" s="14" t="s">
        <v>124</v>
      </c>
      <c r="C31" s="14" t="s">
        <v>116</v>
      </c>
      <c r="D31" s="36" t="s">
        <v>125</v>
      </c>
      <c r="E31" s="42" t="s">
        <v>126</v>
      </c>
      <c r="F31" s="163"/>
      <c r="G31" s="42" t="s">
        <v>127</v>
      </c>
      <c r="H31" s="42" t="s">
        <v>128</v>
      </c>
      <c r="I31" s="42" t="s">
        <v>33</v>
      </c>
      <c r="J31" s="42" t="s">
        <v>34</v>
      </c>
      <c r="K31" s="42" t="s">
        <v>39</v>
      </c>
      <c r="L31" s="42">
        <v>100</v>
      </c>
      <c r="M31" s="42">
        <v>25</v>
      </c>
      <c r="N31" s="42">
        <v>50</v>
      </c>
      <c r="O31" s="42">
        <v>75</v>
      </c>
      <c r="P31" s="42">
        <v>100</v>
      </c>
      <c r="Q31" s="15">
        <f t="shared" si="11"/>
        <v>75</v>
      </c>
      <c r="R31" s="103">
        <v>75</v>
      </c>
      <c r="S31" s="92">
        <f>R31/Q31</f>
        <v>1</v>
      </c>
      <c r="T31" s="114" t="s">
        <v>413</v>
      </c>
      <c r="U31" s="33" t="s">
        <v>98</v>
      </c>
      <c r="V31" s="42" t="s">
        <v>352</v>
      </c>
      <c r="W31" s="146"/>
      <c r="X31" s="147"/>
      <c r="Y31" s="148"/>
      <c r="Z31" s="5" t="s">
        <v>416</v>
      </c>
    </row>
    <row r="32" spans="1:26" ht="97.5" customHeight="1" x14ac:dyDescent="0.15">
      <c r="A32" s="40"/>
      <c r="B32" s="15" t="s">
        <v>129</v>
      </c>
      <c r="C32" s="14" t="s">
        <v>116</v>
      </c>
      <c r="D32" s="15" t="s">
        <v>130</v>
      </c>
      <c r="E32" s="41" t="s">
        <v>129</v>
      </c>
      <c r="F32" s="164"/>
      <c r="G32" s="41" t="s">
        <v>131</v>
      </c>
      <c r="H32" s="41" t="s">
        <v>132</v>
      </c>
      <c r="I32" s="41" t="s">
        <v>33</v>
      </c>
      <c r="J32" s="41" t="s">
        <v>38</v>
      </c>
      <c r="K32" s="41" t="s">
        <v>35</v>
      </c>
      <c r="L32" s="41">
        <v>1</v>
      </c>
      <c r="M32" s="41">
        <v>1</v>
      </c>
      <c r="N32" s="41">
        <v>0</v>
      </c>
      <c r="O32" s="41">
        <v>1</v>
      </c>
      <c r="P32" s="41">
        <v>1</v>
      </c>
      <c r="Q32" s="15">
        <f t="shared" si="11"/>
        <v>1</v>
      </c>
      <c r="R32" s="16">
        <v>1</v>
      </c>
      <c r="S32" s="92">
        <f>R32/Q32</f>
        <v>1</v>
      </c>
      <c r="T32" s="114" t="s">
        <v>414</v>
      </c>
      <c r="U32" s="36" t="s">
        <v>98</v>
      </c>
      <c r="V32" s="42" t="s">
        <v>352</v>
      </c>
      <c r="W32" s="146"/>
      <c r="X32" s="147"/>
      <c r="Y32" s="148"/>
      <c r="Z32" s="5" t="s">
        <v>398</v>
      </c>
    </row>
    <row r="33" spans="1:26" ht="19.5" customHeight="1" x14ac:dyDescent="0.15">
      <c r="A33" s="40"/>
      <c r="B33" s="145" t="s">
        <v>133</v>
      </c>
      <c r="C33" s="122"/>
      <c r="D33" s="122"/>
      <c r="E33" s="122"/>
      <c r="F33" s="122"/>
      <c r="G33" s="122"/>
      <c r="H33" s="122"/>
      <c r="I33" s="122"/>
      <c r="J33" s="122"/>
      <c r="K33" s="122"/>
      <c r="L33" s="122"/>
      <c r="M33" s="122"/>
      <c r="N33" s="122"/>
      <c r="O33" s="122"/>
      <c r="P33" s="123"/>
      <c r="Q33" s="23"/>
      <c r="R33" s="23"/>
      <c r="S33" s="23">
        <f>+AVERAGE(S29:S32)</f>
        <v>1</v>
      </c>
      <c r="T33" s="99"/>
      <c r="U33" s="24"/>
      <c r="V33" s="95"/>
      <c r="W33" s="37">
        <f>SUM(W29:W32)</f>
        <v>200191685</v>
      </c>
      <c r="X33" s="37">
        <f>SUM(X29:X32)</f>
        <v>145486347</v>
      </c>
      <c r="Y33" s="38">
        <f t="shared" ref="Y33:Y34" si="18">X33/W33</f>
        <v>0.72673521380271111</v>
      </c>
    </row>
    <row r="34" spans="1:26" ht="148.25" customHeight="1" x14ac:dyDescent="0.15">
      <c r="A34" s="40"/>
      <c r="B34" s="15" t="s">
        <v>134</v>
      </c>
      <c r="C34" s="15" t="s">
        <v>135</v>
      </c>
      <c r="D34" s="15" t="s">
        <v>136</v>
      </c>
      <c r="E34" s="15" t="s">
        <v>137</v>
      </c>
      <c r="F34" s="149" t="s">
        <v>138</v>
      </c>
      <c r="G34" s="15" t="s">
        <v>139</v>
      </c>
      <c r="H34" s="15" t="s">
        <v>140</v>
      </c>
      <c r="I34" s="15" t="s">
        <v>70</v>
      </c>
      <c r="J34" s="15" t="s">
        <v>38</v>
      </c>
      <c r="K34" s="15" t="s">
        <v>39</v>
      </c>
      <c r="L34" s="15">
        <v>100</v>
      </c>
      <c r="M34" s="15">
        <v>20</v>
      </c>
      <c r="N34" s="15">
        <v>60</v>
      </c>
      <c r="O34" s="15">
        <v>80</v>
      </c>
      <c r="P34" s="15">
        <v>100</v>
      </c>
      <c r="Q34" s="15">
        <f t="shared" si="11"/>
        <v>80</v>
      </c>
      <c r="R34" s="16">
        <v>73</v>
      </c>
      <c r="S34" s="17">
        <f t="shared" ref="S34:S35" si="19">R34/Q34</f>
        <v>0.91249999999999998</v>
      </c>
      <c r="T34" s="101" t="s">
        <v>354</v>
      </c>
      <c r="U34" s="36" t="s">
        <v>141</v>
      </c>
      <c r="V34" s="42" t="s">
        <v>355</v>
      </c>
      <c r="W34" s="160">
        <v>850477578</v>
      </c>
      <c r="X34" s="161">
        <v>625544715</v>
      </c>
      <c r="Y34" s="148">
        <f t="shared" si="18"/>
        <v>0.7355217011964541</v>
      </c>
    </row>
    <row r="35" spans="1:26" ht="204" customHeight="1" x14ac:dyDescent="0.15">
      <c r="A35" s="40"/>
      <c r="B35" s="15" t="s">
        <v>142</v>
      </c>
      <c r="C35" s="15" t="s">
        <v>135</v>
      </c>
      <c r="D35" s="15" t="s">
        <v>143</v>
      </c>
      <c r="E35" s="15" t="s">
        <v>144</v>
      </c>
      <c r="F35" s="151"/>
      <c r="G35" s="15" t="s">
        <v>145</v>
      </c>
      <c r="H35" s="15" t="s">
        <v>146</v>
      </c>
      <c r="I35" s="15" t="s">
        <v>33</v>
      </c>
      <c r="J35" s="15" t="s">
        <v>38</v>
      </c>
      <c r="K35" s="43" t="s">
        <v>35</v>
      </c>
      <c r="L35" s="15">
        <v>100</v>
      </c>
      <c r="M35" s="15">
        <v>25</v>
      </c>
      <c r="N35" s="15">
        <v>50</v>
      </c>
      <c r="O35" s="15">
        <v>75</v>
      </c>
      <c r="P35" s="15">
        <v>100</v>
      </c>
      <c r="Q35" s="15">
        <f t="shared" si="11"/>
        <v>75</v>
      </c>
      <c r="R35" s="16">
        <v>67</v>
      </c>
      <c r="S35" s="17">
        <f t="shared" si="19"/>
        <v>0.89333333333333331</v>
      </c>
      <c r="T35" s="101" t="s">
        <v>353</v>
      </c>
      <c r="U35" s="36" t="s">
        <v>141</v>
      </c>
      <c r="V35" s="42" t="s">
        <v>355</v>
      </c>
      <c r="W35" s="160"/>
      <c r="X35" s="161"/>
      <c r="Y35" s="148"/>
    </row>
    <row r="36" spans="1:26" ht="21.75" customHeight="1" x14ac:dyDescent="0.15">
      <c r="A36" s="40"/>
      <c r="B36" s="145" t="s">
        <v>147</v>
      </c>
      <c r="C36" s="122"/>
      <c r="D36" s="122"/>
      <c r="E36" s="122"/>
      <c r="F36" s="122"/>
      <c r="G36" s="122"/>
      <c r="H36" s="122"/>
      <c r="I36" s="122"/>
      <c r="J36" s="122"/>
      <c r="K36" s="122"/>
      <c r="L36" s="122"/>
      <c r="M36" s="122"/>
      <c r="N36" s="122"/>
      <c r="O36" s="122"/>
      <c r="P36" s="123"/>
      <c r="Q36" s="23"/>
      <c r="R36" s="23"/>
      <c r="S36" s="23">
        <f>+AVERAGE(S34:S35)</f>
        <v>0.90291666666666659</v>
      </c>
      <c r="T36" s="91"/>
      <c r="U36" s="24"/>
      <c r="V36" s="95"/>
      <c r="W36" s="25">
        <f t="shared" ref="W36:X36" si="20">SUM(W34)</f>
        <v>850477578</v>
      </c>
      <c r="X36" s="25">
        <f t="shared" si="20"/>
        <v>625544715</v>
      </c>
      <c r="Y36" s="26">
        <f t="shared" ref="Y36:Y37" si="21">X36/W36</f>
        <v>0.7355217011964541</v>
      </c>
    </row>
    <row r="37" spans="1:26" ht="208.5" customHeight="1" x14ac:dyDescent="0.15">
      <c r="A37" s="40"/>
      <c r="B37" s="15" t="s">
        <v>148</v>
      </c>
      <c r="C37" s="15" t="s">
        <v>149</v>
      </c>
      <c r="D37" s="15" t="s">
        <v>150</v>
      </c>
      <c r="E37" s="15" t="s">
        <v>151</v>
      </c>
      <c r="F37" s="149" t="s">
        <v>152</v>
      </c>
      <c r="G37" s="15" t="s">
        <v>153</v>
      </c>
      <c r="H37" s="15" t="s">
        <v>41</v>
      </c>
      <c r="I37" s="15" t="s">
        <v>33</v>
      </c>
      <c r="J37" s="15" t="s">
        <v>38</v>
      </c>
      <c r="K37" s="15" t="s">
        <v>39</v>
      </c>
      <c r="L37" s="15">
        <v>100</v>
      </c>
      <c r="M37" s="15">
        <v>1</v>
      </c>
      <c r="N37" s="15">
        <v>1</v>
      </c>
      <c r="O37" s="15">
        <v>1</v>
      </c>
      <c r="P37" s="15">
        <v>1</v>
      </c>
      <c r="Q37" s="15">
        <f t="shared" si="11"/>
        <v>1</v>
      </c>
      <c r="R37" s="103">
        <v>0.95</v>
      </c>
      <c r="S37" s="17">
        <f>R37/Q37</f>
        <v>0.95</v>
      </c>
      <c r="T37" s="101" t="s">
        <v>356</v>
      </c>
      <c r="U37" s="36" t="s">
        <v>98</v>
      </c>
      <c r="V37" s="42" t="s">
        <v>352</v>
      </c>
      <c r="W37" s="146">
        <v>251576552</v>
      </c>
      <c r="X37" s="147">
        <v>246117472</v>
      </c>
      <c r="Y37" s="148">
        <f t="shared" si="21"/>
        <v>0.97830052142538304</v>
      </c>
    </row>
    <row r="38" spans="1:26" ht="157.25" customHeight="1" x14ac:dyDescent="0.15">
      <c r="A38" s="40"/>
      <c r="B38" s="15" t="s">
        <v>154</v>
      </c>
      <c r="C38" s="15" t="s">
        <v>149</v>
      </c>
      <c r="D38" s="15" t="s">
        <v>155</v>
      </c>
      <c r="E38" s="15" t="s">
        <v>154</v>
      </c>
      <c r="F38" s="150"/>
      <c r="G38" s="15" t="s">
        <v>156</v>
      </c>
      <c r="H38" s="15" t="s">
        <v>157</v>
      </c>
      <c r="I38" s="15" t="s">
        <v>33</v>
      </c>
      <c r="J38" s="15" t="s">
        <v>38</v>
      </c>
      <c r="K38" s="15" t="s">
        <v>35</v>
      </c>
      <c r="L38" s="15">
        <v>1</v>
      </c>
      <c r="M38" s="15">
        <v>0</v>
      </c>
      <c r="N38" s="15">
        <v>1</v>
      </c>
      <c r="O38" s="15">
        <v>1</v>
      </c>
      <c r="P38" s="15">
        <v>1</v>
      </c>
      <c r="Q38" s="15">
        <f t="shared" si="11"/>
        <v>1</v>
      </c>
      <c r="R38" s="16">
        <v>1</v>
      </c>
      <c r="S38" s="17">
        <f>R38/Q38</f>
        <v>1</v>
      </c>
      <c r="T38" s="101" t="s">
        <v>357</v>
      </c>
      <c r="U38" s="36" t="s">
        <v>98</v>
      </c>
      <c r="V38" s="42" t="s">
        <v>352</v>
      </c>
      <c r="W38" s="146"/>
      <c r="X38" s="147"/>
      <c r="Y38" s="148"/>
    </row>
    <row r="39" spans="1:26" ht="164.25" customHeight="1" x14ac:dyDescent="0.15">
      <c r="A39" s="40"/>
      <c r="B39" s="15" t="s">
        <v>158</v>
      </c>
      <c r="C39" s="15" t="s">
        <v>149</v>
      </c>
      <c r="D39" s="15" t="s">
        <v>155</v>
      </c>
      <c r="E39" s="15" t="s">
        <v>159</v>
      </c>
      <c r="F39" s="150"/>
      <c r="G39" s="15" t="s">
        <v>160</v>
      </c>
      <c r="H39" s="15" t="s">
        <v>161</v>
      </c>
      <c r="I39" s="15" t="s">
        <v>33</v>
      </c>
      <c r="J39" s="15" t="s">
        <v>38</v>
      </c>
      <c r="K39" s="15" t="s">
        <v>39</v>
      </c>
      <c r="L39" s="15">
        <v>100</v>
      </c>
      <c r="M39" s="15">
        <v>0</v>
      </c>
      <c r="N39" s="15">
        <v>0</v>
      </c>
      <c r="O39" s="15">
        <v>1</v>
      </c>
      <c r="P39" s="15">
        <v>1</v>
      </c>
      <c r="Q39" s="15">
        <f t="shared" si="11"/>
        <v>1</v>
      </c>
      <c r="R39" s="16">
        <v>1</v>
      </c>
      <c r="S39" s="17">
        <f>R39/Q39</f>
        <v>1</v>
      </c>
      <c r="T39" s="101" t="s">
        <v>358</v>
      </c>
      <c r="U39" s="36" t="s">
        <v>98</v>
      </c>
      <c r="V39" s="42" t="s">
        <v>352</v>
      </c>
      <c r="W39" s="146"/>
      <c r="X39" s="147"/>
      <c r="Y39" s="148"/>
    </row>
    <row r="40" spans="1:26" ht="287.5" customHeight="1" x14ac:dyDescent="0.15">
      <c r="A40" s="40"/>
      <c r="B40" s="15" t="s">
        <v>162</v>
      </c>
      <c r="C40" s="15" t="s">
        <v>149</v>
      </c>
      <c r="D40" s="15" t="s">
        <v>155</v>
      </c>
      <c r="E40" s="15" t="s">
        <v>163</v>
      </c>
      <c r="F40" s="150"/>
      <c r="G40" s="15" t="s">
        <v>164</v>
      </c>
      <c r="H40" s="15" t="s">
        <v>165</v>
      </c>
      <c r="I40" s="15" t="s">
        <v>33</v>
      </c>
      <c r="J40" s="15" t="s">
        <v>38</v>
      </c>
      <c r="K40" s="15" t="s">
        <v>35</v>
      </c>
      <c r="L40" s="15">
        <v>1</v>
      </c>
      <c r="M40" s="15">
        <v>0</v>
      </c>
      <c r="N40" s="15">
        <v>1</v>
      </c>
      <c r="O40" s="15">
        <v>1</v>
      </c>
      <c r="P40" s="15">
        <v>1</v>
      </c>
      <c r="Q40" s="15">
        <f t="shared" si="11"/>
        <v>1</v>
      </c>
      <c r="R40" s="16">
        <v>1</v>
      </c>
      <c r="S40" s="17">
        <f>R40/Q40</f>
        <v>1</v>
      </c>
      <c r="T40" s="101" t="s">
        <v>359</v>
      </c>
      <c r="U40" s="36" t="s">
        <v>98</v>
      </c>
      <c r="V40" s="42" t="s">
        <v>352</v>
      </c>
      <c r="W40" s="146"/>
      <c r="X40" s="147"/>
      <c r="Y40" s="148"/>
    </row>
    <row r="41" spans="1:26" ht="234.75" customHeight="1" x14ac:dyDescent="0.15">
      <c r="A41" s="40"/>
      <c r="B41" s="15" t="s">
        <v>166</v>
      </c>
      <c r="C41" s="15" t="s">
        <v>149</v>
      </c>
      <c r="D41" s="15" t="s">
        <v>155</v>
      </c>
      <c r="E41" s="15" t="s">
        <v>166</v>
      </c>
      <c r="F41" s="151"/>
      <c r="G41" s="15" t="s">
        <v>167</v>
      </c>
      <c r="H41" s="15" t="s">
        <v>168</v>
      </c>
      <c r="I41" s="15" t="s">
        <v>33</v>
      </c>
      <c r="J41" s="15" t="s">
        <v>38</v>
      </c>
      <c r="K41" s="15" t="s">
        <v>39</v>
      </c>
      <c r="L41" s="15">
        <v>100</v>
      </c>
      <c r="M41" s="15">
        <v>0</v>
      </c>
      <c r="N41" s="15">
        <v>0</v>
      </c>
      <c r="O41" s="15">
        <v>1</v>
      </c>
      <c r="P41" s="15">
        <v>1</v>
      </c>
      <c r="Q41" s="15">
        <f t="shared" si="11"/>
        <v>1</v>
      </c>
      <c r="R41" s="16">
        <v>1</v>
      </c>
      <c r="S41" s="17">
        <f>R41/Q41</f>
        <v>1</v>
      </c>
      <c r="T41" s="101" t="s">
        <v>360</v>
      </c>
      <c r="U41" s="36" t="s">
        <v>98</v>
      </c>
      <c r="V41" s="42" t="s">
        <v>352</v>
      </c>
      <c r="W41" s="146"/>
      <c r="X41" s="147"/>
      <c r="Y41" s="148"/>
    </row>
    <row r="42" spans="1:26" ht="42" customHeight="1" x14ac:dyDescent="0.15">
      <c r="A42" s="40"/>
      <c r="B42" s="145" t="s">
        <v>169</v>
      </c>
      <c r="C42" s="122"/>
      <c r="D42" s="122"/>
      <c r="E42" s="122"/>
      <c r="F42" s="122"/>
      <c r="G42" s="122"/>
      <c r="H42" s="122"/>
      <c r="I42" s="122"/>
      <c r="J42" s="122"/>
      <c r="K42" s="122"/>
      <c r="L42" s="122"/>
      <c r="M42" s="122"/>
      <c r="N42" s="122"/>
      <c r="O42" s="122"/>
      <c r="P42" s="123"/>
      <c r="Q42" s="23"/>
      <c r="R42" s="23"/>
      <c r="S42" s="23">
        <f>+AVERAGE(S37:S41)</f>
        <v>0.99</v>
      </c>
      <c r="T42" s="91"/>
      <c r="U42" s="24"/>
      <c r="V42" s="95"/>
      <c r="W42" s="25">
        <f t="shared" ref="W42:X42" si="22">SUM(W37:W41)</f>
        <v>251576552</v>
      </c>
      <c r="X42" s="25">
        <f t="shared" si="22"/>
        <v>246117472</v>
      </c>
      <c r="Y42" s="35">
        <f t="shared" ref="Y42:Y43" si="23">X42/W42</f>
        <v>0.97830052142538304</v>
      </c>
    </row>
    <row r="43" spans="1:26" ht="131.5" customHeight="1" x14ac:dyDescent="0.15">
      <c r="A43" s="40"/>
      <c r="B43" s="15" t="s">
        <v>170</v>
      </c>
      <c r="C43" s="15" t="s">
        <v>171</v>
      </c>
      <c r="D43" s="15" t="s">
        <v>172</v>
      </c>
      <c r="E43" s="15" t="s">
        <v>173</v>
      </c>
      <c r="F43" s="149" t="s">
        <v>174</v>
      </c>
      <c r="G43" s="15" t="s">
        <v>175</v>
      </c>
      <c r="H43" s="15" t="s">
        <v>176</v>
      </c>
      <c r="I43" s="15" t="s">
        <v>70</v>
      </c>
      <c r="J43" s="15" t="s">
        <v>38</v>
      </c>
      <c r="K43" s="15" t="s">
        <v>35</v>
      </c>
      <c r="L43" s="15">
        <v>1</v>
      </c>
      <c r="M43" s="15">
        <v>0</v>
      </c>
      <c r="N43" s="15">
        <v>0</v>
      </c>
      <c r="O43" s="15">
        <v>1</v>
      </c>
      <c r="P43" s="15">
        <v>1</v>
      </c>
      <c r="Q43" s="15">
        <f t="shared" si="11"/>
        <v>1</v>
      </c>
      <c r="R43" s="16">
        <v>1</v>
      </c>
      <c r="S43" s="17">
        <f t="shared" ref="S43:S46" si="24">R43/Q43</f>
        <v>1</v>
      </c>
      <c r="T43" s="101" t="s">
        <v>408</v>
      </c>
      <c r="U43" s="21" t="s">
        <v>388</v>
      </c>
      <c r="V43" s="94" t="s">
        <v>362</v>
      </c>
      <c r="W43" s="165">
        <v>779260278</v>
      </c>
      <c r="X43" s="147">
        <v>737855349</v>
      </c>
      <c r="Y43" s="166">
        <f t="shared" si="23"/>
        <v>0.94686636779912958</v>
      </c>
      <c r="Z43" s="5" t="s">
        <v>398</v>
      </c>
    </row>
    <row r="44" spans="1:26" ht="117" customHeight="1" x14ac:dyDescent="0.15">
      <c r="A44" s="40"/>
      <c r="B44" s="15" t="s">
        <v>177</v>
      </c>
      <c r="C44" s="15" t="s">
        <v>171</v>
      </c>
      <c r="D44" s="15" t="s">
        <v>178</v>
      </c>
      <c r="E44" s="15" t="s">
        <v>179</v>
      </c>
      <c r="F44" s="150"/>
      <c r="G44" s="15" t="s">
        <v>180</v>
      </c>
      <c r="H44" s="15" t="s">
        <v>181</v>
      </c>
      <c r="I44" s="15" t="s">
        <v>70</v>
      </c>
      <c r="J44" s="15" t="s">
        <v>38</v>
      </c>
      <c r="K44" s="15" t="s">
        <v>35</v>
      </c>
      <c r="L44" s="15">
        <v>1</v>
      </c>
      <c r="M44" s="15">
        <v>1</v>
      </c>
      <c r="N44" s="15">
        <v>1</v>
      </c>
      <c r="O44" s="15">
        <v>1</v>
      </c>
      <c r="P44" s="15">
        <v>1</v>
      </c>
      <c r="Q44" s="15">
        <f t="shared" si="11"/>
        <v>1</v>
      </c>
      <c r="R44" s="16">
        <v>1</v>
      </c>
      <c r="S44" s="17">
        <f t="shared" si="24"/>
        <v>1</v>
      </c>
      <c r="T44" s="101" t="s">
        <v>409</v>
      </c>
      <c r="U44" s="21" t="s">
        <v>388</v>
      </c>
      <c r="V44" s="94" t="s">
        <v>362</v>
      </c>
      <c r="W44" s="165"/>
      <c r="X44" s="147"/>
      <c r="Y44" s="166"/>
      <c r="Z44" s="5" t="s">
        <v>398</v>
      </c>
    </row>
    <row r="45" spans="1:26" ht="108.75" customHeight="1" x14ac:dyDescent="0.15">
      <c r="A45" s="40"/>
      <c r="B45" s="15" t="s">
        <v>182</v>
      </c>
      <c r="C45" s="15" t="s">
        <v>171</v>
      </c>
      <c r="D45" s="15" t="s">
        <v>183</v>
      </c>
      <c r="E45" s="15" t="s">
        <v>184</v>
      </c>
      <c r="F45" s="150"/>
      <c r="G45" s="15" t="s">
        <v>185</v>
      </c>
      <c r="H45" s="15" t="s">
        <v>186</v>
      </c>
      <c r="I45" s="15" t="s">
        <v>70</v>
      </c>
      <c r="J45" s="15" t="s">
        <v>38</v>
      </c>
      <c r="K45" s="15" t="s">
        <v>35</v>
      </c>
      <c r="L45" s="15">
        <v>1</v>
      </c>
      <c r="M45" s="15">
        <v>1</v>
      </c>
      <c r="N45" s="15">
        <v>1</v>
      </c>
      <c r="O45" s="15">
        <v>1</v>
      </c>
      <c r="P45" s="15">
        <v>1</v>
      </c>
      <c r="Q45" s="15">
        <f t="shared" si="11"/>
        <v>1</v>
      </c>
      <c r="R45" s="16">
        <v>1</v>
      </c>
      <c r="S45" s="17">
        <f t="shared" si="24"/>
        <v>1</v>
      </c>
      <c r="T45" s="101" t="s">
        <v>410</v>
      </c>
      <c r="U45" s="21" t="s">
        <v>388</v>
      </c>
      <c r="V45" s="94" t="s">
        <v>362</v>
      </c>
      <c r="W45" s="165"/>
      <c r="X45" s="147"/>
      <c r="Y45" s="166"/>
      <c r="Z45" s="5" t="s">
        <v>398</v>
      </c>
    </row>
    <row r="46" spans="1:26" ht="272.5" customHeight="1" x14ac:dyDescent="0.15">
      <c r="A46" s="40"/>
      <c r="B46" s="15" t="s">
        <v>187</v>
      </c>
      <c r="C46" s="15" t="s">
        <v>171</v>
      </c>
      <c r="D46" s="15" t="s">
        <v>188</v>
      </c>
      <c r="E46" s="15" t="s">
        <v>189</v>
      </c>
      <c r="F46" s="151"/>
      <c r="G46" s="15" t="s">
        <v>190</v>
      </c>
      <c r="H46" s="15" t="s">
        <v>191</v>
      </c>
      <c r="I46" s="15" t="s">
        <v>70</v>
      </c>
      <c r="J46" s="15" t="s">
        <v>38</v>
      </c>
      <c r="K46" s="15" t="s">
        <v>35</v>
      </c>
      <c r="L46" s="15">
        <v>1</v>
      </c>
      <c r="M46" s="15">
        <v>0</v>
      </c>
      <c r="N46" s="15">
        <v>0</v>
      </c>
      <c r="O46" s="15">
        <v>1</v>
      </c>
      <c r="P46" s="15">
        <v>1</v>
      </c>
      <c r="Q46" s="15">
        <f t="shared" si="11"/>
        <v>1</v>
      </c>
      <c r="R46" s="16">
        <v>1</v>
      </c>
      <c r="S46" s="17">
        <f t="shared" si="24"/>
        <v>1</v>
      </c>
      <c r="T46" s="101" t="s">
        <v>361</v>
      </c>
      <c r="U46" s="21" t="s">
        <v>388</v>
      </c>
      <c r="V46" s="94" t="s">
        <v>362</v>
      </c>
      <c r="W46" s="165"/>
      <c r="X46" s="147"/>
      <c r="Y46" s="166"/>
      <c r="Z46" s="5" t="s">
        <v>398</v>
      </c>
    </row>
    <row r="47" spans="1:26" ht="20" customHeight="1" x14ac:dyDescent="0.15">
      <c r="A47" s="44"/>
      <c r="B47" s="145" t="s">
        <v>192</v>
      </c>
      <c r="C47" s="122"/>
      <c r="D47" s="122"/>
      <c r="E47" s="122"/>
      <c r="F47" s="122"/>
      <c r="G47" s="122"/>
      <c r="H47" s="122"/>
      <c r="I47" s="122"/>
      <c r="J47" s="122"/>
      <c r="K47" s="122"/>
      <c r="L47" s="122"/>
      <c r="M47" s="122"/>
      <c r="N47" s="122"/>
      <c r="O47" s="122"/>
      <c r="P47" s="123"/>
      <c r="Q47" s="23"/>
      <c r="R47" s="23"/>
      <c r="S47" s="23">
        <f>+AVERAGE(S43:S46)</f>
        <v>1</v>
      </c>
      <c r="T47" s="91"/>
      <c r="U47" s="24"/>
      <c r="V47" s="95"/>
      <c r="W47" s="37">
        <f t="shared" ref="W47:X47" si="25">SUM(W43)</f>
        <v>779260278</v>
      </c>
      <c r="X47" s="37">
        <f t="shared" si="25"/>
        <v>737855349</v>
      </c>
      <c r="Y47" s="38">
        <f t="shared" ref="Y47:Y48" si="26">X47/W47</f>
        <v>0.94686636779912958</v>
      </c>
    </row>
    <row r="48" spans="1:26" ht="142.25" customHeight="1" x14ac:dyDescent="0.15">
      <c r="A48" s="39" t="s">
        <v>193</v>
      </c>
      <c r="B48" s="167" t="s">
        <v>194</v>
      </c>
      <c r="C48" s="14" t="s">
        <v>195</v>
      </c>
      <c r="D48" s="14" t="s">
        <v>196</v>
      </c>
      <c r="E48" s="149" t="s">
        <v>197</v>
      </c>
      <c r="F48" s="149" t="s">
        <v>198</v>
      </c>
      <c r="G48" s="15" t="s">
        <v>199</v>
      </c>
      <c r="H48" s="15" t="s">
        <v>200</v>
      </c>
      <c r="I48" s="15" t="s">
        <v>33</v>
      </c>
      <c r="J48" s="15" t="s">
        <v>34</v>
      </c>
      <c r="K48" s="15" t="s">
        <v>35</v>
      </c>
      <c r="L48" s="15">
        <v>18</v>
      </c>
      <c r="M48" s="15">
        <v>3</v>
      </c>
      <c r="N48" s="15">
        <v>5</v>
      </c>
      <c r="O48" s="15">
        <v>5</v>
      </c>
      <c r="P48" s="15">
        <v>5</v>
      </c>
      <c r="Q48" s="15">
        <f t="shared" si="11"/>
        <v>5</v>
      </c>
      <c r="R48" s="16">
        <v>5</v>
      </c>
      <c r="S48" s="17">
        <f>R48/Q48</f>
        <v>1</v>
      </c>
      <c r="T48" s="101" t="s">
        <v>363</v>
      </c>
      <c r="U48" s="36" t="s">
        <v>51</v>
      </c>
      <c r="V48" s="42" t="s">
        <v>371</v>
      </c>
      <c r="W48" s="146">
        <v>12978822923</v>
      </c>
      <c r="X48" s="147">
        <v>8837846389</v>
      </c>
      <c r="Y48" s="148">
        <f t="shared" si="26"/>
        <v>0.68094359877106403</v>
      </c>
    </row>
    <row r="49" spans="1:26" ht="129" customHeight="1" x14ac:dyDescent="0.15">
      <c r="A49" s="22"/>
      <c r="B49" s="168"/>
      <c r="C49" s="19"/>
      <c r="D49" s="19"/>
      <c r="E49" s="151"/>
      <c r="F49" s="150"/>
      <c r="G49" s="15" t="s">
        <v>201</v>
      </c>
      <c r="H49" s="15" t="s">
        <v>202</v>
      </c>
      <c r="I49" s="15" t="s">
        <v>33</v>
      </c>
      <c r="J49" s="15" t="s">
        <v>38</v>
      </c>
      <c r="K49" s="15" t="s">
        <v>35</v>
      </c>
      <c r="L49" s="15">
        <v>18</v>
      </c>
      <c r="M49" s="15">
        <v>3</v>
      </c>
      <c r="N49" s="15">
        <v>5</v>
      </c>
      <c r="O49" s="15">
        <v>5</v>
      </c>
      <c r="P49" s="15">
        <v>5</v>
      </c>
      <c r="Q49" s="15">
        <f t="shared" si="11"/>
        <v>5</v>
      </c>
      <c r="R49" s="16">
        <v>5</v>
      </c>
      <c r="S49" s="17">
        <f t="shared" ref="S49:S54" si="27">R49/Q49</f>
        <v>1</v>
      </c>
      <c r="T49" s="101" t="s">
        <v>364</v>
      </c>
      <c r="U49" s="36" t="s">
        <v>51</v>
      </c>
      <c r="V49" s="42" t="s">
        <v>371</v>
      </c>
      <c r="W49" s="146"/>
      <c r="X49" s="147"/>
      <c r="Y49" s="148"/>
    </row>
    <row r="50" spans="1:26" ht="79.5" customHeight="1" x14ac:dyDescent="0.15">
      <c r="A50" s="22"/>
      <c r="B50" s="168"/>
      <c r="C50" s="19"/>
      <c r="D50" s="19"/>
      <c r="E50" s="149" t="s">
        <v>203</v>
      </c>
      <c r="F50" s="150"/>
      <c r="G50" s="15" t="s">
        <v>204</v>
      </c>
      <c r="H50" s="15" t="s">
        <v>205</v>
      </c>
      <c r="I50" s="15" t="s">
        <v>33</v>
      </c>
      <c r="J50" s="15" t="s">
        <v>38</v>
      </c>
      <c r="K50" s="15" t="s">
        <v>35</v>
      </c>
      <c r="L50" s="15">
        <v>120</v>
      </c>
      <c r="M50" s="15">
        <v>0</v>
      </c>
      <c r="N50" s="15">
        <v>30</v>
      </c>
      <c r="O50" s="15">
        <v>40</v>
      </c>
      <c r="P50" s="15">
        <v>50</v>
      </c>
      <c r="Q50" s="15">
        <f t="shared" si="11"/>
        <v>40</v>
      </c>
      <c r="R50" s="16">
        <v>40</v>
      </c>
      <c r="S50" s="17">
        <f t="shared" si="27"/>
        <v>1</v>
      </c>
      <c r="T50" s="101" t="s">
        <v>365</v>
      </c>
      <c r="U50" s="36" t="s">
        <v>51</v>
      </c>
      <c r="V50" s="42" t="s">
        <v>371</v>
      </c>
      <c r="W50" s="146"/>
      <c r="X50" s="147"/>
      <c r="Y50" s="148"/>
    </row>
    <row r="51" spans="1:26" ht="347.5" customHeight="1" x14ac:dyDescent="0.15">
      <c r="A51" s="22"/>
      <c r="B51" s="168"/>
      <c r="C51" s="19"/>
      <c r="D51" s="19"/>
      <c r="E51" s="151"/>
      <c r="F51" s="150"/>
      <c r="G51" s="15" t="s">
        <v>206</v>
      </c>
      <c r="H51" s="15" t="s">
        <v>207</v>
      </c>
      <c r="I51" s="15" t="s">
        <v>33</v>
      </c>
      <c r="J51" s="15" t="s">
        <v>34</v>
      </c>
      <c r="K51" s="15" t="s">
        <v>35</v>
      </c>
      <c r="L51" s="15">
        <v>3000</v>
      </c>
      <c r="M51" s="15">
        <v>1000</v>
      </c>
      <c r="N51" s="15">
        <v>1500</v>
      </c>
      <c r="O51" s="15">
        <v>2200</v>
      </c>
      <c r="P51" s="15">
        <v>3000</v>
      </c>
      <c r="Q51" s="15">
        <f t="shared" si="11"/>
        <v>2200</v>
      </c>
      <c r="R51" s="16">
        <v>2200</v>
      </c>
      <c r="S51" s="17">
        <f t="shared" si="27"/>
        <v>1</v>
      </c>
      <c r="T51" s="101" t="s">
        <v>366</v>
      </c>
      <c r="U51" s="36" t="s">
        <v>51</v>
      </c>
      <c r="V51" s="42" t="s">
        <v>371</v>
      </c>
      <c r="W51" s="146"/>
      <c r="X51" s="147"/>
      <c r="Y51" s="148"/>
    </row>
    <row r="52" spans="1:26" ht="107.25" customHeight="1" x14ac:dyDescent="0.15">
      <c r="A52" s="22"/>
      <c r="B52" s="168"/>
      <c r="C52" s="19"/>
      <c r="D52" s="19"/>
      <c r="E52" s="15" t="s">
        <v>208</v>
      </c>
      <c r="F52" s="150"/>
      <c r="G52" s="15" t="s">
        <v>209</v>
      </c>
      <c r="H52" s="15" t="s">
        <v>210</v>
      </c>
      <c r="I52" s="15" t="s">
        <v>33</v>
      </c>
      <c r="J52" s="15" t="s">
        <v>34</v>
      </c>
      <c r="K52" s="15" t="s">
        <v>39</v>
      </c>
      <c r="L52" s="15">
        <v>100</v>
      </c>
      <c r="M52" s="15">
        <v>25</v>
      </c>
      <c r="N52" s="15">
        <v>50</v>
      </c>
      <c r="O52" s="15">
        <v>75</v>
      </c>
      <c r="P52" s="15">
        <v>100</v>
      </c>
      <c r="Q52" s="15">
        <f t="shared" si="11"/>
        <v>75</v>
      </c>
      <c r="R52" s="16">
        <v>75</v>
      </c>
      <c r="S52" s="17">
        <f t="shared" si="27"/>
        <v>1</v>
      </c>
      <c r="T52" s="101" t="s">
        <v>367</v>
      </c>
      <c r="U52" s="36" t="s">
        <v>51</v>
      </c>
      <c r="V52" s="42" t="s">
        <v>371</v>
      </c>
      <c r="W52" s="146"/>
      <c r="X52" s="147"/>
      <c r="Y52" s="148"/>
    </row>
    <row r="53" spans="1:26" ht="132.5" customHeight="1" x14ac:dyDescent="0.15">
      <c r="A53" s="22"/>
      <c r="B53" s="168"/>
      <c r="C53" s="19"/>
      <c r="D53" s="19"/>
      <c r="E53" s="149" t="s">
        <v>211</v>
      </c>
      <c r="F53" s="150"/>
      <c r="G53" s="15" t="s">
        <v>212</v>
      </c>
      <c r="H53" s="15" t="s">
        <v>213</v>
      </c>
      <c r="I53" s="15" t="s">
        <v>33</v>
      </c>
      <c r="J53" s="15" t="s">
        <v>34</v>
      </c>
      <c r="K53" s="15" t="s">
        <v>35</v>
      </c>
      <c r="L53" s="15">
        <v>17</v>
      </c>
      <c r="M53" s="15">
        <v>2</v>
      </c>
      <c r="N53" s="15">
        <v>3</v>
      </c>
      <c r="O53" s="15">
        <v>5</v>
      </c>
      <c r="P53" s="15">
        <v>7</v>
      </c>
      <c r="Q53" s="15">
        <f t="shared" si="11"/>
        <v>5</v>
      </c>
      <c r="R53" s="16">
        <v>5</v>
      </c>
      <c r="S53" s="17">
        <f t="shared" si="27"/>
        <v>1</v>
      </c>
      <c r="T53" s="112" t="s">
        <v>401</v>
      </c>
      <c r="U53" s="106" t="s">
        <v>391</v>
      </c>
      <c r="V53" s="42" t="s">
        <v>349</v>
      </c>
      <c r="W53" s="146"/>
      <c r="X53" s="147"/>
      <c r="Y53" s="148"/>
      <c r="Z53" s="5" t="s">
        <v>398</v>
      </c>
    </row>
    <row r="54" spans="1:26" ht="73.5" customHeight="1" x14ac:dyDescent="0.15">
      <c r="A54" s="22"/>
      <c r="B54" s="169"/>
      <c r="C54" s="41"/>
      <c r="D54" s="41"/>
      <c r="E54" s="151"/>
      <c r="F54" s="151"/>
      <c r="G54" s="15" t="s">
        <v>214</v>
      </c>
      <c r="H54" s="15" t="s">
        <v>215</v>
      </c>
      <c r="I54" s="15" t="s">
        <v>33</v>
      </c>
      <c r="J54" s="15" t="s">
        <v>34</v>
      </c>
      <c r="K54" s="15" t="s">
        <v>35</v>
      </c>
      <c r="L54" s="15">
        <v>30</v>
      </c>
      <c r="M54" s="15">
        <v>0</v>
      </c>
      <c r="N54" s="15">
        <v>8</v>
      </c>
      <c r="O54" s="15">
        <v>20</v>
      </c>
      <c r="P54" s="15">
        <v>30</v>
      </c>
      <c r="Q54" s="15">
        <f>O54</f>
        <v>20</v>
      </c>
      <c r="R54" s="103">
        <v>20</v>
      </c>
      <c r="S54" s="17">
        <f t="shared" si="27"/>
        <v>1</v>
      </c>
      <c r="T54" s="112" t="s">
        <v>402</v>
      </c>
      <c r="U54" s="106" t="s">
        <v>391</v>
      </c>
      <c r="V54" s="42" t="s">
        <v>349</v>
      </c>
      <c r="W54" s="146"/>
      <c r="X54" s="147"/>
      <c r="Y54" s="148"/>
      <c r="Z54" s="5" t="s">
        <v>398</v>
      </c>
    </row>
    <row r="55" spans="1:26" ht="18" customHeight="1" x14ac:dyDescent="0.15">
      <c r="A55" s="22"/>
      <c r="B55" s="145" t="s">
        <v>216</v>
      </c>
      <c r="C55" s="122"/>
      <c r="D55" s="122"/>
      <c r="E55" s="122"/>
      <c r="F55" s="116"/>
      <c r="G55" s="122"/>
      <c r="H55" s="122"/>
      <c r="I55" s="122"/>
      <c r="J55" s="122"/>
      <c r="K55" s="122"/>
      <c r="L55" s="122"/>
      <c r="M55" s="122"/>
      <c r="N55" s="122"/>
      <c r="O55" s="122"/>
      <c r="P55" s="123"/>
      <c r="Q55" s="23"/>
      <c r="R55" s="23"/>
      <c r="S55" s="23">
        <f>+AVERAGE(S48:S54)</f>
        <v>1</v>
      </c>
      <c r="T55" s="91"/>
      <c r="U55" s="24"/>
      <c r="V55" s="95"/>
      <c r="W55" s="37">
        <f t="shared" ref="W55:X55" si="28">SUM(W48:W54)</f>
        <v>12978822923</v>
      </c>
      <c r="X55" s="37">
        <f t="shared" si="28"/>
        <v>8837846389</v>
      </c>
      <c r="Y55" s="38">
        <f t="shared" ref="Y55:Y56" si="29">X55/W55</f>
        <v>0.68094359877106403</v>
      </c>
    </row>
    <row r="56" spans="1:26" ht="97.25" customHeight="1" x14ac:dyDescent="0.15">
      <c r="A56" s="22"/>
      <c r="B56" s="39" t="s">
        <v>217</v>
      </c>
      <c r="C56" s="14" t="s">
        <v>218</v>
      </c>
      <c r="D56" s="14" t="s">
        <v>219</v>
      </c>
      <c r="E56" s="33" t="s">
        <v>220</v>
      </c>
      <c r="F56" s="137" t="s">
        <v>221</v>
      </c>
      <c r="G56" s="20" t="s">
        <v>222</v>
      </c>
      <c r="H56" s="15" t="s">
        <v>223</v>
      </c>
      <c r="I56" s="15" t="s">
        <v>70</v>
      </c>
      <c r="J56" s="15" t="s">
        <v>38</v>
      </c>
      <c r="K56" s="15" t="s">
        <v>35</v>
      </c>
      <c r="L56" s="15">
        <v>1</v>
      </c>
      <c r="M56" s="15">
        <v>0</v>
      </c>
      <c r="N56" s="15">
        <v>1</v>
      </c>
      <c r="O56" s="15">
        <v>1</v>
      </c>
      <c r="P56" s="15">
        <v>1</v>
      </c>
      <c r="Q56" s="15">
        <f t="shared" si="11"/>
        <v>1</v>
      </c>
      <c r="R56" s="16">
        <v>1</v>
      </c>
      <c r="S56" s="17">
        <f>R56/Q56</f>
        <v>1</v>
      </c>
      <c r="T56" s="101" t="s">
        <v>368</v>
      </c>
      <c r="U56" s="36" t="s">
        <v>51</v>
      </c>
      <c r="V56" s="42" t="s">
        <v>371</v>
      </c>
      <c r="W56" s="156">
        <v>3100327855</v>
      </c>
      <c r="X56" s="141">
        <v>603707957</v>
      </c>
      <c r="Y56" s="134">
        <f t="shared" si="29"/>
        <v>0.19472390832033473</v>
      </c>
    </row>
    <row r="57" spans="1:26" ht="107.25" customHeight="1" x14ac:dyDescent="0.15">
      <c r="A57" s="22"/>
      <c r="B57" s="22"/>
      <c r="C57" s="19"/>
      <c r="D57" s="19"/>
      <c r="E57" s="45"/>
      <c r="F57" s="138"/>
      <c r="G57" s="20" t="s">
        <v>224</v>
      </c>
      <c r="H57" s="15" t="s">
        <v>225</v>
      </c>
      <c r="I57" s="15" t="s">
        <v>33</v>
      </c>
      <c r="J57" s="15" t="s">
        <v>38</v>
      </c>
      <c r="K57" s="15" t="s">
        <v>35</v>
      </c>
      <c r="L57" s="15">
        <v>4</v>
      </c>
      <c r="M57" s="15">
        <v>1</v>
      </c>
      <c r="N57" s="15">
        <v>1</v>
      </c>
      <c r="O57" s="15">
        <v>1</v>
      </c>
      <c r="P57" s="15">
        <v>1</v>
      </c>
      <c r="Q57" s="15">
        <f t="shared" si="11"/>
        <v>1</v>
      </c>
      <c r="R57" s="16">
        <v>1</v>
      </c>
      <c r="S57" s="17">
        <f t="shared" ref="S57:S58" si="30">R57/Q57</f>
        <v>1</v>
      </c>
      <c r="T57" s="101" t="s">
        <v>369</v>
      </c>
      <c r="U57" s="36" t="s">
        <v>51</v>
      </c>
      <c r="V57" s="42" t="s">
        <v>371</v>
      </c>
      <c r="W57" s="158"/>
      <c r="X57" s="142"/>
      <c r="Y57" s="136"/>
    </row>
    <row r="58" spans="1:26" ht="110" customHeight="1" x14ac:dyDescent="0.15">
      <c r="A58" s="22"/>
      <c r="B58" s="31"/>
      <c r="C58" s="41"/>
      <c r="D58" s="41"/>
      <c r="E58" s="34"/>
      <c r="F58" s="46" t="s">
        <v>226</v>
      </c>
      <c r="G58" s="20" t="s">
        <v>227</v>
      </c>
      <c r="H58" s="15" t="s">
        <v>228</v>
      </c>
      <c r="I58" s="15" t="s">
        <v>33</v>
      </c>
      <c r="J58" s="15" t="s">
        <v>38</v>
      </c>
      <c r="K58" s="15" t="s">
        <v>35</v>
      </c>
      <c r="L58" s="15">
        <v>4</v>
      </c>
      <c r="M58" s="15">
        <v>1</v>
      </c>
      <c r="N58" s="15">
        <v>1</v>
      </c>
      <c r="O58" s="15">
        <v>1</v>
      </c>
      <c r="P58" s="15">
        <v>1</v>
      </c>
      <c r="Q58" s="15">
        <f t="shared" si="11"/>
        <v>1</v>
      </c>
      <c r="R58" s="16">
        <v>1</v>
      </c>
      <c r="S58" s="17">
        <f t="shared" si="30"/>
        <v>1</v>
      </c>
      <c r="T58" s="101" t="s">
        <v>370</v>
      </c>
      <c r="U58" s="36" t="s">
        <v>51</v>
      </c>
      <c r="V58" s="42" t="s">
        <v>371</v>
      </c>
      <c r="W58" s="47">
        <v>962741099</v>
      </c>
      <c r="X58" s="48">
        <v>81714535</v>
      </c>
      <c r="Y58" s="49">
        <f t="shared" ref="Y58:Y59" si="31">X58/W58</f>
        <v>8.4876957143386694E-2</v>
      </c>
    </row>
    <row r="59" spans="1:26" ht="21.75" customHeight="1" x14ac:dyDescent="0.15">
      <c r="A59" s="22"/>
      <c r="B59" s="145" t="s">
        <v>229</v>
      </c>
      <c r="C59" s="122"/>
      <c r="D59" s="122"/>
      <c r="E59" s="122"/>
      <c r="F59" s="119"/>
      <c r="G59" s="122"/>
      <c r="H59" s="122"/>
      <c r="I59" s="122"/>
      <c r="J59" s="122"/>
      <c r="K59" s="122"/>
      <c r="L59" s="122"/>
      <c r="M59" s="122"/>
      <c r="N59" s="122"/>
      <c r="O59" s="122"/>
      <c r="P59" s="123"/>
      <c r="Q59" s="23"/>
      <c r="R59" s="23"/>
      <c r="S59" s="23">
        <f>+AVERAGE(S56:S58)</f>
        <v>1</v>
      </c>
      <c r="T59" s="91"/>
      <c r="U59" s="24"/>
      <c r="V59" s="95"/>
      <c r="W59" s="37">
        <f>SUM(W56:W58)</f>
        <v>4063068954</v>
      </c>
      <c r="X59" s="37">
        <f t="shared" ref="X59" si="32">SUM(X56:X58)</f>
        <v>685422492</v>
      </c>
      <c r="Y59" s="38">
        <f t="shared" si="31"/>
        <v>0.16869575676908385</v>
      </c>
    </row>
    <row r="60" spans="1:26" ht="81" customHeight="1" x14ac:dyDescent="0.15">
      <c r="A60" s="22"/>
      <c r="B60" s="39" t="s">
        <v>230</v>
      </c>
      <c r="C60" s="14" t="s">
        <v>231</v>
      </c>
      <c r="D60" s="149" t="s">
        <v>232</v>
      </c>
      <c r="E60" s="15" t="s">
        <v>233</v>
      </c>
      <c r="F60" s="149" t="s">
        <v>234</v>
      </c>
      <c r="G60" s="15" t="s">
        <v>387</v>
      </c>
      <c r="H60" s="15" t="s">
        <v>235</v>
      </c>
      <c r="I60" s="15" t="s">
        <v>33</v>
      </c>
      <c r="J60" s="15" t="s">
        <v>38</v>
      </c>
      <c r="K60" s="15" t="s">
        <v>35</v>
      </c>
      <c r="L60" s="15">
        <v>4</v>
      </c>
      <c r="M60" s="15">
        <v>1</v>
      </c>
      <c r="N60" s="15">
        <v>1</v>
      </c>
      <c r="O60" s="15">
        <v>1</v>
      </c>
      <c r="P60" s="15">
        <v>1</v>
      </c>
      <c r="Q60" s="15">
        <f t="shared" si="11"/>
        <v>1</v>
      </c>
      <c r="R60" s="16">
        <v>1</v>
      </c>
      <c r="S60" s="17">
        <f t="shared" ref="S60:S61" si="33">R60/Q60</f>
        <v>1</v>
      </c>
      <c r="T60" s="101" t="s">
        <v>372</v>
      </c>
      <c r="U60" s="36" t="s">
        <v>51</v>
      </c>
      <c r="V60" s="36" t="s">
        <v>371</v>
      </c>
      <c r="W60" s="160">
        <v>461802081</v>
      </c>
      <c r="X60" s="161">
        <v>417424008</v>
      </c>
      <c r="Y60" s="148">
        <f>X60/W60</f>
        <v>0.90390239709638731</v>
      </c>
    </row>
    <row r="61" spans="1:26" ht="157.25" customHeight="1" x14ac:dyDescent="0.15">
      <c r="A61" s="22"/>
      <c r="B61" s="22"/>
      <c r="C61" s="19"/>
      <c r="D61" s="151"/>
      <c r="E61" s="15" t="s">
        <v>236</v>
      </c>
      <c r="F61" s="151"/>
      <c r="G61" s="15" t="s">
        <v>237</v>
      </c>
      <c r="H61" s="15" t="s">
        <v>238</v>
      </c>
      <c r="I61" s="15" t="s">
        <v>33</v>
      </c>
      <c r="J61" s="15" t="s">
        <v>38</v>
      </c>
      <c r="K61" s="15" t="s">
        <v>35</v>
      </c>
      <c r="L61" s="15">
        <v>4</v>
      </c>
      <c r="M61" s="15">
        <v>1</v>
      </c>
      <c r="N61" s="15">
        <v>1</v>
      </c>
      <c r="O61" s="15">
        <v>1</v>
      </c>
      <c r="P61" s="15">
        <v>1</v>
      </c>
      <c r="Q61" s="15">
        <f t="shared" si="11"/>
        <v>1</v>
      </c>
      <c r="R61" s="16">
        <v>1</v>
      </c>
      <c r="S61" s="17">
        <f t="shared" si="33"/>
        <v>1</v>
      </c>
      <c r="T61" s="101" t="s">
        <v>373</v>
      </c>
      <c r="U61" s="36" t="s">
        <v>51</v>
      </c>
      <c r="V61" s="36" t="s">
        <v>371</v>
      </c>
      <c r="W61" s="160"/>
      <c r="X61" s="161"/>
      <c r="Y61" s="148"/>
    </row>
    <row r="62" spans="1:26" ht="51" customHeight="1" x14ac:dyDescent="0.15">
      <c r="A62" s="22"/>
      <c r="B62" s="145" t="s">
        <v>239</v>
      </c>
      <c r="C62" s="122"/>
      <c r="D62" s="122"/>
      <c r="E62" s="122"/>
      <c r="F62" s="122"/>
      <c r="G62" s="122"/>
      <c r="H62" s="122"/>
      <c r="I62" s="122"/>
      <c r="J62" s="122"/>
      <c r="K62" s="122"/>
      <c r="L62" s="122"/>
      <c r="M62" s="122"/>
      <c r="N62" s="122"/>
      <c r="O62" s="122"/>
      <c r="P62" s="123"/>
      <c r="Q62" s="23"/>
      <c r="R62" s="23"/>
      <c r="S62" s="23">
        <f>+AVERAGE(S60:S61)</f>
        <v>1</v>
      </c>
      <c r="T62" s="91"/>
      <c r="U62" s="24"/>
      <c r="V62" s="95"/>
      <c r="W62" s="37">
        <f t="shared" ref="W62:X62" si="34">SUM(W60:W61)</f>
        <v>461802081</v>
      </c>
      <c r="X62" s="37">
        <f t="shared" si="34"/>
        <v>417424008</v>
      </c>
      <c r="Y62" s="38">
        <f t="shared" ref="Y62:Y63" si="35">X62/W62</f>
        <v>0.90390239709638731</v>
      </c>
    </row>
    <row r="63" spans="1:26" ht="126.5" customHeight="1" x14ac:dyDescent="0.15">
      <c r="A63" s="22"/>
      <c r="B63" s="39" t="s">
        <v>240</v>
      </c>
      <c r="C63" s="14" t="s">
        <v>241</v>
      </c>
      <c r="D63" s="14" t="s">
        <v>242</v>
      </c>
      <c r="E63" s="15" t="s">
        <v>243</v>
      </c>
      <c r="F63" s="149" t="s">
        <v>244</v>
      </c>
      <c r="G63" s="15" t="s">
        <v>245</v>
      </c>
      <c r="H63" s="15" t="s">
        <v>246</v>
      </c>
      <c r="I63" s="15" t="s">
        <v>70</v>
      </c>
      <c r="J63" s="15" t="s">
        <v>38</v>
      </c>
      <c r="K63" s="15" t="s">
        <v>39</v>
      </c>
      <c r="L63" s="15">
        <v>100</v>
      </c>
      <c r="M63" s="15">
        <v>0</v>
      </c>
      <c r="N63" s="15">
        <v>100</v>
      </c>
      <c r="O63" s="15">
        <v>100</v>
      </c>
      <c r="P63" s="15">
        <v>100</v>
      </c>
      <c r="Q63" s="15">
        <f t="shared" si="11"/>
        <v>100</v>
      </c>
      <c r="R63" s="16">
        <v>100</v>
      </c>
      <c r="S63" s="17">
        <f t="shared" ref="S63:S67" si="36">R63/Q63</f>
        <v>1</v>
      </c>
      <c r="T63" s="101" t="s">
        <v>374</v>
      </c>
      <c r="U63" s="36" t="s">
        <v>51</v>
      </c>
      <c r="V63" s="42" t="s">
        <v>379</v>
      </c>
      <c r="W63" s="160">
        <v>353949178</v>
      </c>
      <c r="X63" s="161">
        <v>145450525</v>
      </c>
      <c r="Y63" s="148">
        <f t="shared" si="35"/>
        <v>0.41093618530737203</v>
      </c>
    </row>
    <row r="64" spans="1:26" ht="93.75" customHeight="1" x14ac:dyDescent="0.15">
      <c r="A64" s="22"/>
      <c r="B64" s="22"/>
      <c r="C64" s="19"/>
      <c r="D64" s="19"/>
      <c r="E64" s="15" t="s">
        <v>247</v>
      </c>
      <c r="F64" s="150"/>
      <c r="G64" s="15" t="s">
        <v>248</v>
      </c>
      <c r="H64" s="15" t="s">
        <v>249</v>
      </c>
      <c r="I64" s="15" t="s">
        <v>70</v>
      </c>
      <c r="J64" s="15" t="s">
        <v>38</v>
      </c>
      <c r="K64" s="15" t="s">
        <v>39</v>
      </c>
      <c r="L64" s="43">
        <v>100</v>
      </c>
      <c r="M64" s="43">
        <v>0</v>
      </c>
      <c r="N64" s="43">
        <v>100</v>
      </c>
      <c r="O64" s="43">
        <v>100</v>
      </c>
      <c r="P64" s="43">
        <v>100</v>
      </c>
      <c r="Q64" s="15">
        <f t="shared" si="11"/>
        <v>100</v>
      </c>
      <c r="R64" s="16">
        <v>100</v>
      </c>
      <c r="S64" s="17">
        <f t="shared" si="36"/>
        <v>1</v>
      </c>
      <c r="T64" s="100" t="s">
        <v>375</v>
      </c>
      <c r="U64" s="33" t="s">
        <v>51</v>
      </c>
      <c r="V64" s="42" t="s">
        <v>379</v>
      </c>
      <c r="W64" s="160"/>
      <c r="X64" s="161"/>
      <c r="Y64" s="148"/>
    </row>
    <row r="65" spans="1:26" ht="196.25" customHeight="1" x14ac:dyDescent="0.15">
      <c r="A65" s="22"/>
      <c r="B65" s="22"/>
      <c r="C65" s="19"/>
      <c r="D65" s="19"/>
      <c r="E65" s="15" t="s">
        <v>250</v>
      </c>
      <c r="F65" s="150"/>
      <c r="G65" s="15" t="s">
        <v>251</v>
      </c>
      <c r="H65" s="15" t="s">
        <v>252</v>
      </c>
      <c r="I65" s="15" t="s">
        <v>70</v>
      </c>
      <c r="J65" s="15" t="s">
        <v>34</v>
      </c>
      <c r="K65" s="15" t="s">
        <v>39</v>
      </c>
      <c r="L65" s="43">
        <v>100</v>
      </c>
      <c r="M65" s="43">
        <v>0</v>
      </c>
      <c r="N65" s="43">
        <v>100</v>
      </c>
      <c r="O65" s="43">
        <v>100</v>
      </c>
      <c r="P65" s="43">
        <v>100</v>
      </c>
      <c r="Q65" s="15">
        <f t="shared" si="11"/>
        <v>100</v>
      </c>
      <c r="R65" s="16">
        <v>70</v>
      </c>
      <c r="S65" s="17">
        <f t="shared" si="36"/>
        <v>0.7</v>
      </c>
      <c r="T65" s="100" t="s">
        <v>376</v>
      </c>
      <c r="U65" s="33" t="s">
        <v>51</v>
      </c>
      <c r="V65" s="42" t="s">
        <v>379</v>
      </c>
      <c r="W65" s="160"/>
      <c r="X65" s="161"/>
      <c r="Y65" s="148"/>
    </row>
    <row r="66" spans="1:26" ht="216.75" customHeight="1" x14ac:dyDescent="0.15">
      <c r="A66" s="22"/>
      <c r="B66" s="22"/>
      <c r="C66" s="19"/>
      <c r="D66" s="19"/>
      <c r="E66" s="14" t="s">
        <v>253</v>
      </c>
      <c r="F66" s="150"/>
      <c r="G66" s="15" t="s">
        <v>254</v>
      </c>
      <c r="H66" s="15" t="s">
        <v>255</v>
      </c>
      <c r="I66" s="15" t="s">
        <v>70</v>
      </c>
      <c r="J66" s="15" t="s">
        <v>34</v>
      </c>
      <c r="K66" s="15" t="s">
        <v>39</v>
      </c>
      <c r="L66" s="43">
        <v>45</v>
      </c>
      <c r="M66" s="43">
        <v>0</v>
      </c>
      <c r="N66" s="43">
        <v>45</v>
      </c>
      <c r="O66" s="43">
        <v>45</v>
      </c>
      <c r="P66" s="43">
        <v>45</v>
      </c>
      <c r="Q66" s="15">
        <f t="shared" si="11"/>
        <v>45</v>
      </c>
      <c r="R66" s="16">
        <v>45</v>
      </c>
      <c r="S66" s="17">
        <f t="shared" si="36"/>
        <v>1</v>
      </c>
      <c r="T66" s="100" t="s">
        <v>377</v>
      </c>
      <c r="U66" s="33" t="s">
        <v>51</v>
      </c>
      <c r="V66" s="42" t="s">
        <v>379</v>
      </c>
      <c r="W66" s="160"/>
      <c r="X66" s="161"/>
      <c r="Y66" s="148"/>
    </row>
    <row r="67" spans="1:26" ht="288.75" customHeight="1" x14ac:dyDescent="0.15">
      <c r="A67" s="22"/>
      <c r="B67" s="31"/>
      <c r="C67" s="41"/>
      <c r="D67" s="41"/>
      <c r="E67" s="14" t="s">
        <v>256</v>
      </c>
      <c r="F67" s="151"/>
      <c r="G67" s="15" t="s">
        <v>257</v>
      </c>
      <c r="H67" s="15" t="s">
        <v>258</v>
      </c>
      <c r="I67" s="15" t="s">
        <v>33</v>
      </c>
      <c r="J67" s="15" t="s">
        <v>34</v>
      </c>
      <c r="K67" s="15" t="s">
        <v>39</v>
      </c>
      <c r="L67" s="43">
        <v>100</v>
      </c>
      <c r="M67" s="43">
        <v>0</v>
      </c>
      <c r="N67" s="43">
        <v>50</v>
      </c>
      <c r="O67" s="43">
        <v>75</v>
      </c>
      <c r="P67" s="43">
        <v>100</v>
      </c>
      <c r="Q67" s="15">
        <f t="shared" si="11"/>
        <v>75</v>
      </c>
      <c r="R67" s="16">
        <v>75</v>
      </c>
      <c r="S67" s="17">
        <f t="shared" si="36"/>
        <v>1</v>
      </c>
      <c r="T67" s="100" t="s">
        <v>378</v>
      </c>
      <c r="U67" s="33" t="s">
        <v>51</v>
      </c>
      <c r="V67" s="42" t="s">
        <v>379</v>
      </c>
      <c r="W67" s="160"/>
      <c r="X67" s="161"/>
      <c r="Y67" s="148"/>
    </row>
    <row r="68" spans="1:26" ht="23.25" customHeight="1" x14ac:dyDescent="0.15">
      <c r="A68" s="22"/>
      <c r="B68" s="145" t="s">
        <v>259</v>
      </c>
      <c r="C68" s="122"/>
      <c r="D68" s="122"/>
      <c r="E68" s="122"/>
      <c r="F68" s="122"/>
      <c r="G68" s="122"/>
      <c r="H68" s="122"/>
      <c r="I68" s="122"/>
      <c r="J68" s="122"/>
      <c r="K68" s="122"/>
      <c r="L68" s="122"/>
      <c r="M68" s="122"/>
      <c r="N68" s="122"/>
      <c r="O68" s="122"/>
      <c r="P68" s="123"/>
      <c r="Q68" s="23"/>
      <c r="R68" s="23"/>
      <c r="S68" s="23">
        <f>+AVERAGE(S63:S67)</f>
        <v>0.94000000000000006</v>
      </c>
      <c r="T68" s="91"/>
      <c r="U68" s="24"/>
      <c r="V68" s="95"/>
      <c r="W68" s="37">
        <f t="shared" ref="W68:X68" si="37">SUM(W63)</f>
        <v>353949178</v>
      </c>
      <c r="X68" s="37">
        <f t="shared" si="37"/>
        <v>145450525</v>
      </c>
      <c r="Y68" s="38">
        <f t="shared" ref="Y68:Y69" si="38">X68/W68</f>
        <v>0.41093618530737203</v>
      </c>
    </row>
    <row r="69" spans="1:26" ht="200" customHeight="1" x14ac:dyDescent="0.15">
      <c r="A69" s="22"/>
      <c r="B69" s="39" t="s">
        <v>260</v>
      </c>
      <c r="C69" s="14" t="s">
        <v>261</v>
      </c>
      <c r="D69" s="15" t="s">
        <v>262</v>
      </c>
      <c r="E69" s="15" t="s">
        <v>263</v>
      </c>
      <c r="F69" s="149" t="s">
        <v>264</v>
      </c>
      <c r="G69" s="15" t="s">
        <v>265</v>
      </c>
      <c r="H69" s="15" t="s">
        <v>266</v>
      </c>
      <c r="I69" s="15" t="s">
        <v>70</v>
      </c>
      <c r="J69" s="15" t="s">
        <v>38</v>
      </c>
      <c r="K69" s="43" t="s">
        <v>35</v>
      </c>
      <c r="L69" s="15">
        <v>1</v>
      </c>
      <c r="M69" s="15">
        <v>1</v>
      </c>
      <c r="N69" s="15">
        <v>1</v>
      </c>
      <c r="O69" s="15">
        <v>1</v>
      </c>
      <c r="P69" s="15">
        <v>1</v>
      </c>
      <c r="Q69" s="15">
        <f t="shared" si="11"/>
        <v>1</v>
      </c>
      <c r="R69" s="16">
        <v>1</v>
      </c>
      <c r="S69" s="17">
        <f t="shared" ref="S69:S77" si="39">R69/Q69</f>
        <v>1</v>
      </c>
      <c r="T69" s="101" t="s">
        <v>417</v>
      </c>
      <c r="U69" s="36" t="s">
        <v>267</v>
      </c>
      <c r="V69" s="42" t="s">
        <v>383</v>
      </c>
      <c r="W69" s="160">
        <v>1128655104</v>
      </c>
      <c r="X69" s="161">
        <v>401744609</v>
      </c>
      <c r="Y69" s="148">
        <f t="shared" si="38"/>
        <v>0.35594984471004526</v>
      </c>
      <c r="Z69" s="5" t="s">
        <v>398</v>
      </c>
    </row>
    <row r="70" spans="1:26" ht="182" customHeight="1" x14ac:dyDescent="0.15">
      <c r="A70" s="22"/>
      <c r="B70" s="31"/>
      <c r="C70" s="41"/>
      <c r="D70" s="50"/>
      <c r="E70" s="50"/>
      <c r="F70" s="150"/>
      <c r="G70" s="15" t="s">
        <v>268</v>
      </c>
      <c r="H70" s="15" t="s">
        <v>269</v>
      </c>
      <c r="I70" s="15" t="s">
        <v>70</v>
      </c>
      <c r="J70" s="15" t="s">
        <v>34</v>
      </c>
      <c r="K70" s="43" t="s">
        <v>35</v>
      </c>
      <c r="L70" s="15">
        <v>50</v>
      </c>
      <c r="M70" s="15">
        <v>50</v>
      </c>
      <c r="N70" s="15">
        <v>50</v>
      </c>
      <c r="O70" s="15">
        <v>50</v>
      </c>
      <c r="P70" s="15">
        <v>50</v>
      </c>
      <c r="Q70" s="15">
        <f t="shared" si="11"/>
        <v>50</v>
      </c>
      <c r="R70" s="16">
        <v>50</v>
      </c>
      <c r="S70" s="17">
        <f t="shared" si="39"/>
        <v>1</v>
      </c>
      <c r="T70" s="101" t="s">
        <v>418</v>
      </c>
      <c r="U70" s="36" t="s">
        <v>267</v>
      </c>
      <c r="V70" s="42" t="s">
        <v>383</v>
      </c>
      <c r="W70" s="160"/>
      <c r="X70" s="161"/>
      <c r="Y70" s="148"/>
      <c r="Z70" s="5" t="s">
        <v>398</v>
      </c>
    </row>
    <row r="71" spans="1:26" ht="77" customHeight="1" x14ac:dyDescent="0.15">
      <c r="A71" s="22"/>
      <c r="B71" s="39" t="s">
        <v>270</v>
      </c>
      <c r="C71" s="14" t="s">
        <v>261</v>
      </c>
      <c r="D71" s="14" t="s">
        <v>271</v>
      </c>
      <c r="E71" s="14" t="s">
        <v>272</v>
      </c>
      <c r="F71" s="150"/>
      <c r="G71" s="15" t="s">
        <v>273</v>
      </c>
      <c r="H71" s="15" t="s">
        <v>274</v>
      </c>
      <c r="I71" s="15" t="s">
        <v>70</v>
      </c>
      <c r="J71" s="15" t="s">
        <v>38</v>
      </c>
      <c r="K71" s="43" t="s">
        <v>35</v>
      </c>
      <c r="L71" s="15">
        <v>1</v>
      </c>
      <c r="M71" s="15">
        <v>0</v>
      </c>
      <c r="N71" s="15">
        <v>0</v>
      </c>
      <c r="O71" s="15">
        <v>1</v>
      </c>
      <c r="P71" s="15">
        <v>1</v>
      </c>
      <c r="Q71" s="15">
        <f t="shared" si="11"/>
        <v>1</v>
      </c>
      <c r="R71" s="16">
        <v>1</v>
      </c>
      <c r="S71" s="17">
        <f t="shared" si="39"/>
        <v>1</v>
      </c>
      <c r="T71" s="101" t="s">
        <v>380</v>
      </c>
      <c r="U71" s="36" t="s">
        <v>267</v>
      </c>
      <c r="V71" s="42" t="s">
        <v>383</v>
      </c>
      <c r="W71" s="160"/>
      <c r="X71" s="161"/>
      <c r="Y71" s="148"/>
      <c r="Z71" s="5" t="s">
        <v>398</v>
      </c>
    </row>
    <row r="72" spans="1:26" ht="146.5" customHeight="1" x14ac:dyDescent="0.15">
      <c r="A72" s="22"/>
      <c r="B72" s="22"/>
      <c r="C72" s="19"/>
      <c r="D72" s="19"/>
      <c r="E72" s="19"/>
      <c r="F72" s="150"/>
      <c r="G72" s="14" t="s">
        <v>275</v>
      </c>
      <c r="H72" s="15" t="s">
        <v>276</v>
      </c>
      <c r="I72" s="15" t="s">
        <v>33</v>
      </c>
      <c r="J72" s="15" t="s">
        <v>34</v>
      </c>
      <c r="K72" s="15" t="s">
        <v>39</v>
      </c>
      <c r="L72" s="15">
        <v>90</v>
      </c>
      <c r="M72" s="15">
        <v>50</v>
      </c>
      <c r="N72" s="15">
        <v>70</v>
      </c>
      <c r="O72" s="15">
        <v>80</v>
      </c>
      <c r="P72" s="15">
        <v>90</v>
      </c>
      <c r="Q72" s="15">
        <f t="shared" si="11"/>
        <v>80</v>
      </c>
      <c r="R72" s="16">
        <v>80</v>
      </c>
      <c r="S72" s="17">
        <f t="shared" si="39"/>
        <v>1</v>
      </c>
      <c r="T72" s="101" t="s">
        <v>419</v>
      </c>
      <c r="U72" s="36" t="s">
        <v>267</v>
      </c>
      <c r="V72" s="42" t="s">
        <v>383</v>
      </c>
      <c r="W72" s="160"/>
      <c r="X72" s="161"/>
      <c r="Y72" s="148"/>
      <c r="Z72" s="5" t="s">
        <v>398</v>
      </c>
    </row>
    <row r="73" spans="1:26" ht="210.5" customHeight="1" x14ac:dyDescent="0.15">
      <c r="A73" s="22"/>
      <c r="B73" s="31"/>
      <c r="C73" s="41"/>
      <c r="D73" s="41"/>
      <c r="E73" s="41"/>
      <c r="F73" s="150"/>
      <c r="G73" s="15" t="s">
        <v>277</v>
      </c>
      <c r="H73" s="15" t="s">
        <v>278</v>
      </c>
      <c r="I73" s="15" t="s">
        <v>33</v>
      </c>
      <c r="J73" s="15" t="s">
        <v>34</v>
      </c>
      <c r="K73" s="15" t="s">
        <v>39</v>
      </c>
      <c r="L73" s="15">
        <v>45</v>
      </c>
      <c r="M73" s="15">
        <v>35</v>
      </c>
      <c r="N73" s="15">
        <v>40</v>
      </c>
      <c r="O73" s="15">
        <v>45</v>
      </c>
      <c r="P73" s="15">
        <v>45</v>
      </c>
      <c r="Q73" s="15">
        <f t="shared" si="11"/>
        <v>45</v>
      </c>
      <c r="R73" s="16">
        <v>45</v>
      </c>
      <c r="S73" s="17">
        <f t="shared" si="39"/>
        <v>1</v>
      </c>
      <c r="T73" s="101" t="s">
        <v>420</v>
      </c>
      <c r="U73" s="36" t="s">
        <v>267</v>
      </c>
      <c r="V73" s="42" t="s">
        <v>383</v>
      </c>
      <c r="W73" s="160"/>
      <c r="X73" s="161"/>
      <c r="Y73" s="148"/>
      <c r="Z73" s="5" t="s">
        <v>398</v>
      </c>
    </row>
    <row r="74" spans="1:26" ht="78.75" customHeight="1" x14ac:dyDescent="0.15">
      <c r="A74" s="22"/>
      <c r="B74" s="51" t="s">
        <v>270</v>
      </c>
      <c r="C74" s="15" t="s">
        <v>261</v>
      </c>
      <c r="D74" s="15" t="s">
        <v>279</v>
      </c>
      <c r="E74" s="15" t="s">
        <v>280</v>
      </c>
      <c r="F74" s="150"/>
      <c r="G74" s="15" t="s">
        <v>281</v>
      </c>
      <c r="H74" s="15" t="s">
        <v>282</v>
      </c>
      <c r="I74" s="15" t="s">
        <v>33</v>
      </c>
      <c r="J74" s="15" t="s">
        <v>38</v>
      </c>
      <c r="K74" s="43" t="s">
        <v>35</v>
      </c>
      <c r="L74" s="15">
        <v>1</v>
      </c>
      <c r="M74" s="15">
        <v>0</v>
      </c>
      <c r="N74" s="15">
        <v>1</v>
      </c>
      <c r="O74" s="15">
        <v>1</v>
      </c>
      <c r="P74" s="15">
        <v>1</v>
      </c>
      <c r="Q74" s="15">
        <f t="shared" si="11"/>
        <v>1</v>
      </c>
      <c r="R74" s="16">
        <v>1</v>
      </c>
      <c r="S74" s="17">
        <f t="shared" si="39"/>
        <v>1</v>
      </c>
      <c r="T74" s="101" t="s">
        <v>381</v>
      </c>
      <c r="U74" s="36" t="s">
        <v>141</v>
      </c>
      <c r="V74" s="42" t="s">
        <v>355</v>
      </c>
      <c r="W74" s="160"/>
      <c r="X74" s="161"/>
      <c r="Y74" s="148"/>
      <c r="Z74" s="5" t="s">
        <v>398</v>
      </c>
    </row>
    <row r="75" spans="1:26" ht="81.75" customHeight="1" x14ac:dyDescent="0.15">
      <c r="A75" s="22"/>
      <c r="B75" s="51" t="s">
        <v>270</v>
      </c>
      <c r="C75" s="15" t="s">
        <v>261</v>
      </c>
      <c r="D75" s="15" t="s">
        <v>283</v>
      </c>
      <c r="E75" s="15" t="s">
        <v>284</v>
      </c>
      <c r="F75" s="150"/>
      <c r="G75" s="15" t="s">
        <v>285</v>
      </c>
      <c r="H75" s="15" t="s">
        <v>286</v>
      </c>
      <c r="I75" s="15" t="s">
        <v>33</v>
      </c>
      <c r="J75" s="15" t="s">
        <v>38</v>
      </c>
      <c r="K75" s="43" t="s">
        <v>35</v>
      </c>
      <c r="L75" s="15">
        <v>0</v>
      </c>
      <c r="M75" s="15">
        <v>0</v>
      </c>
      <c r="N75" s="15">
        <v>0</v>
      </c>
      <c r="O75" s="15">
        <v>0</v>
      </c>
      <c r="P75" s="15">
        <v>2</v>
      </c>
      <c r="Q75" s="15">
        <v>2</v>
      </c>
      <c r="R75" s="16">
        <v>1</v>
      </c>
      <c r="S75" s="17">
        <v>0</v>
      </c>
      <c r="T75" s="109" t="s">
        <v>403</v>
      </c>
      <c r="U75" s="106" t="s">
        <v>391</v>
      </c>
      <c r="V75" s="42" t="s">
        <v>383</v>
      </c>
      <c r="W75" s="160"/>
      <c r="X75" s="161"/>
      <c r="Y75" s="148"/>
      <c r="Z75" s="5" t="s">
        <v>398</v>
      </c>
    </row>
    <row r="76" spans="1:26" ht="70.5" customHeight="1" x14ac:dyDescent="0.15">
      <c r="A76" s="22"/>
      <c r="B76" s="51" t="s">
        <v>270</v>
      </c>
      <c r="C76" s="15" t="s">
        <v>261</v>
      </c>
      <c r="D76" s="15" t="s">
        <v>287</v>
      </c>
      <c r="E76" s="15" t="s">
        <v>288</v>
      </c>
      <c r="F76" s="150"/>
      <c r="G76" s="15" t="s">
        <v>289</v>
      </c>
      <c r="H76" s="15" t="s">
        <v>290</v>
      </c>
      <c r="I76" s="15" t="s">
        <v>33</v>
      </c>
      <c r="J76" s="15"/>
      <c r="K76" s="15" t="s">
        <v>39</v>
      </c>
      <c r="L76" s="15">
        <v>100</v>
      </c>
      <c r="M76" s="15">
        <v>25</v>
      </c>
      <c r="N76" s="15">
        <v>100</v>
      </c>
      <c r="O76" s="15">
        <v>100</v>
      </c>
      <c r="P76" s="15">
        <v>100</v>
      </c>
      <c r="Q76" s="15">
        <f t="shared" si="11"/>
        <v>100</v>
      </c>
      <c r="R76" s="16">
        <v>100</v>
      </c>
      <c r="S76" s="17">
        <f t="shared" si="39"/>
        <v>1</v>
      </c>
      <c r="T76" s="101" t="s">
        <v>382</v>
      </c>
      <c r="U76" s="36" t="s">
        <v>98</v>
      </c>
      <c r="V76" s="42" t="s">
        <v>422</v>
      </c>
      <c r="W76" s="160"/>
      <c r="X76" s="161"/>
      <c r="Y76" s="148"/>
      <c r="Z76" s="5" t="s">
        <v>398</v>
      </c>
    </row>
    <row r="77" spans="1:26" ht="158" customHeight="1" x14ac:dyDescent="0.15">
      <c r="A77" s="22"/>
      <c r="B77" s="39" t="s">
        <v>291</v>
      </c>
      <c r="C77" s="14" t="s">
        <v>261</v>
      </c>
      <c r="D77" s="14" t="s">
        <v>292</v>
      </c>
      <c r="E77" s="14" t="s">
        <v>293</v>
      </c>
      <c r="F77" s="151"/>
      <c r="G77" s="15" t="s">
        <v>294</v>
      </c>
      <c r="H77" s="15" t="s">
        <v>295</v>
      </c>
      <c r="I77" s="15" t="s">
        <v>33</v>
      </c>
      <c r="J77" s="15" t="s">
        <v>34</v>
      </c>
      <c r="K77" s="15" t="s">
        <v>39</v>
      </c>
      <c r="L77" s="15">
        <v>100</v>
      </c>
      <c r="M77" s="15">
        <v>0</v>
      </c>
      <c r="N77" s="15">
        <v>50</v>
      </c>
      <c r="O77" s="15">
        <v>100</v>
      </c>
      <c r="P77" s="15">
        <v>100</v>
      </c>
      <c r="Q77" s="15">
        <f t="shared" si="11"/>
        <v>100</v>
      </c>
      <c r="R77" s="16">
        <v>80</v>
      </c>
      <c r="S77" s="17">
        <f t="shared" si="39"/>
        <v>0.8</v>
      </c>
      <c r="T77" s="112" t="s">
        <v>404</v>
      </c>
      <c r="U77" s="106" t="s">
        <v>391</v>
      </c>
      <c r="V77" s="42" t="s">
        <v>383</v>
      </c>
      <c r="W77" s="160"/>
      <c r="X77" s="161"/>
      <c r="Y77" s="148"/>
      <c r="Z77" s="5" t="s">
        <v>398</v>
      </c>
    </row>
    <row r="78" spans="1:26" ht="18" customHeight="1" x14ac:dyDescent="0.15">
      <c r="A78" s="31"/>
      <c r="B78" s="145" t="s">
        <v>296</v>
      </c>
      <c r="C78" s="122"/>
      <c r="D78" s="122"/>
      <c r="E78" s="122"/>
      <c r="F78" s="122"/>
      <c r="G78" s="122"/>
      <c r="H78" s="122"/>
      <c r="I78" s="122"/>
      <c r="J78" s="122"/>
      <c r="K78" s="122"/>
      <c r="L78" s="122"/>
      <c r="M78" s="122"/>
      <c r="N78" s="122"/>
      <c r="O78" s="122"/>
      <c r="P78" s="123"/>
      <c r="Q78" s="23"/>
      <c r="R78" s="23"/>
      <c r="S78" s="23">
        <f>(S77+S76+S73+S74+S72+S71+S70+S69)/8</f>
        <v>0.97499999999999998</v>
      </c>
      <c r="T78" s="91"/>
      <c r="U78" s="24"/>
      <c r="V78" s="95"/>
      <c r="W78" s="37">
        <f t="shared" ref="W78:X78" si="40">SUM(W69:W77)</f>
        <v>1128655104</v>
      </c>
      <c r="X78" s="37">
        <f t="shared" si="40"/>
        <v>401744609</v>
      </c>
      <c r="Y78" s="38">
        <f t="shared" ref="Y78:Y79" si="41">X78/W78</f>
        <v>0.35594984471004526</v>
      </c>
    </row>
    <row r="79" spans="1:26" ht="91.5" customHeight="1" x14ac:dyDescent="0.15">
      <c r="A79" s="39" t="s">
        <v>297</v>
      </c>
      <c r="B79" s="51" t="s">
        <v>298</v>
      </c>
      <c r="C79" s="15" t="s">
        <v>299</v>
      </c>
      <c r="D79" s="15" t="s">
        <v>300</v>
      </c>
      <c r="E79" s="15" t="s">
        <v>301</v>
      </c>
      <c r="F79" s="149" t="s">
        <v>302</v>
      </c>
      <c r="G79" s="15" t="s">
        <v>303</v>
      </c>
      <c r="H79" s="15" t="s">
        <v>304</v>
      </c>
      <c r="I79" s="15" t="s">
        <v>33</v>
      </c>
      <c r="J79" s="15" t="s">
        <v>38</v>
      </c>
      <c r="K79" s="15" t="s">
        <v>39</v>
      </c>
      <c r="L79" s="15">
        <v>100</v>
      </c>
      <c r="M79" s="15">
        <v>10</v>
      </c>
      <c r="N79" s="15">
        <v>40</v>
      </c>
      <c r="O79" s="15">
        <v>70</v>
      </c>
      <c r="P79" s="15">
        <v>100</v>
      </c>
      <c r="Q79" s="15">
        <f t="shared" si="11"/>
        <v>70</v>
      </c>
      <c r="R79" s="16">
        <v>70</v>
      </c>
      <c r="S79" s="17">
        <f t="shared" ref="S79:S80" si="42">R79/Q79</f>
        <v>1</v>
      </c>
      <c r="T79" s="101" t="s">
        <v>384</v>
      </c>
      <c r="U79" s="36" t="s">
        <v>267</v>
      </c>
      <c r="V79" s="42" t="s">
        <v>383</v>
      </c>
      <c r="W79" s="160">
        <v>63151098</v>
      </c>
      <c r="X79" s="161">
        <v>62130000</v>
      </c>
      <c r="Y79" s="148">
        <f t="shared" si="41"/>
        <v>0.98383087495960875</v>
      </c>
      <c r="Z79" s="5" t="s">
        <v>398</v>
      </c>
    </row>
    <row r="80" spans="1:26" ht="75.75" customHeight="1" x14ac:dyDescent="0.15">
      <c r="A80" s="22"/>
      <c r="B80" s="51" t="s">
        <v>305</v>
      </c>
      <c r="C80" s="14" t="s">
        <v>299</v>
      </c>
      <c r="D80" s="14" t="s">
        <v>306</v>
      </c>
      <c r="E80" s="15" t="s">
        <v>307</v>
      </c>
      <c r="F80" s="151"/>
      <c r="G80" s="15" t="s">
        <v>308</v>
      </c>
      <c r="H80" s="15" t="s">
        <v>309</v>
      </c>
      <c r="I80" s="15" t="s">
        <v>33</v>
      </c>
      <c r="J80" s="15" t="s">
        <v>38</v>
      </c>
      <c r="K80" s="43" t="s">
        <v>35</v>
      </c>
      <c r="L80" s="15">
        <v>6</v>
      </c>
      <c r="M80" s="15">
        <v>0</v>
      </c>
      <c r="N80" s="15">
        <v>2</v>
      </c>
      <c r="O80" s="15">
        <v>2</v>
      </c>
      <c r="P80" s="15">
        <v>2</v>
      </c>
      <c r="Q80" s="15">
        <f t="shared" si="11"/>
        <v>2</v>
      </c>
      <c r="R80" s="16">
        <v>2</v>
      </c>
      <c r="S80" s="17">
        <f t="shared" si="42"/>
        <v>1</v>
      </c>
      <c r="T80" s="101" t="s">
        <v>421</v>
      </c>
      <c r="U80" s="36" t="s">
        <v>267</v>
      </c>
      <c r="V80" s="42" t="s">
        <v>383</v>
      </c>
      <c r="W80" s="160"/>
      <c r="X80" s="161"/>
      <c r="Y80" s="148"/>
      <c r="Z80" s="5" t="s">
        <v>398</v>
      </c>
    </row>
    <row r="81" spans="1:26" ht="19.5" customHeight="1" x14ac:dyDescent="0.15">
      <c r="A81" s="22"/>
      <c r="B81" s="145" t="s">
        <v>310</v>
      </c>
      <c r="C81" s="122"/>
      <c r="D81" s="122"/>
      <c r="E81" s="122"/>
      <c r="F81" s="122"/>
      <c r="G81" s="122"/>
      <c r="H81" s="122"/>
      <c r="I81" s="122"/>
      <c r="J81" s="122"/>
      <c r="K81" s="122"/>
      <c r="L81" s="122"/>
      <c r="M81" s="122"/>
      <c r="N81" s="122"/>
      <c r="O81" s="122"/>
      <c r="P81" s="123"/>
      <c r="Q81" s="23"/>
      <c r="R81" s="23"/>
      <c r="S81" s="23">
        <f>+AVERAGE(S79:S80)</f>
        <v>1</v>
      </c>
      <c r="T81" s="91"/>
      <c r="U81" s="24"/>
      <c r="V81" s="95"/>
      <c r="W81" s="25">
        <f t="shared" ref="W81:X81" si="43">SUM(W79:W80)</f>
        <v>63151098</v>
      </c>
      <c r="X81" s="25">
        <f t="shared" si="43"/>
        <v>62130000</v>
      </c>
      <c r="Y81" s="26">
        <f t="shared" ref="Y81:Y84" si="44">X81/W81</f>
        <v>0.98383087495960875</v>
      </c>
    </row>
    <row r="82" spans="1:26" ht="136.25" customHeight="1" x14ac:dyDescent="0.15">
      <c r="A82" s="22"/>
      <c r="B82" s="39" t="s">
        <v>311</v>
      </c>
      <c r="C82" s="14" t="s">
        <v>312</v>
      </c>
      <c r="D82" s="14" t="s">
        <v>313</v>
      </c>
      <c r="E82" s="14" t="s">
        <v>314</v>
      </c>
      <c r="F82" s="14" t="s">
        <v>315</v>
      </c>
      <c r="G82" s="15" t="s">
        <v>316</v>
      </c>
      <c r="H82" s="15" t="s">
        <v>317</v>
      </c>
      <c r="I82" s="15" t="s">
        <v>70</v>
      </c>
      <c r="J82" s="15" t="s">
        <v>34</v>
      </c>
      <c r="K82" s="43" t="s">
        <v>35</v>
      </c>
      <c r="L82" s="15">
        <v>1</v>
      </c>
      <c r="M82" s="15">
        <v>0</v>
      </c>
      <c r="N82" s="15">
        <v>1</v>
      </c>
      <c r="O82" s="15">
        <v>1</v>
      </c>
      <c r="P82" s="15">
        <v>1</v>
      </c>
      <c r="Q82" s="15">
        <f t="shared" si="11"/>
        <v>1</v>
      </c>
      <c r="R82" s="16">
        <v>1</v>
      </c>
      <c r="S82" s="17">
        <f>R82/Q82</f>
        <v>1</v>
      </c>
      <c r="T82" s="113" t="s">
        <v>405</v>
      </c>
      <c r="U82" s="106" t="s">
        <v>391</v>
      </c>
      <c r="V82" s="42" t="s">
        <v>349</v>
      </c>
      <c r="W82" s="47">
        <v>256461840</v>
      </c>
      <c r="X82" s="48">
        <v>247990242</v>
      </c>
      <c r="Y82" s="49">
        <f t="shared" si="44"/>
        <v>0.96696741316368939</v>
      </c>
      <c r="Z82" s="5" t="s">
        <v>398</v>
      </c>
    </row>
    <row r="83" spans="1:26" ht="19.5" customHeight="1" x14ac:dyDescent="0.15">
      <c r="A83" s="31"/>
      <c r="B83" s="145" t="s">
        <v>318</v>
      </c>
      <c r="C83" s="122"/>
      <c r="D83" s="122"/>
      <c r="E83" s="122"/>
      <c r="F83" s="122"/>
      <c r="G83" s="122"/>
      <c r="H83" s="122"/>
      <c r="I83" s="122"/>
      <c r="J83" s="122"/>
      <c r="K83" s="122"/>
      <c r="L83" s="122"/>
      <c r="M83" s="122"/>
      <c r="N83" s="122"/>
      <c r="O83" s="122"/>
      <c r="P83" s="123"/>
      <c r="Q83" s="23"/>
      <c r="R83" s="23"/>
      <c r="S83" s="23">
        <f>+AVERAGE(S82)</f>
        <v>1</v>
      </c>
      <c r="T83" s="91"/>
      <c r="U83" s="24"/>
      <c r="V83" s="95"/>
      <c r="W83" s="25">
        <f t="shared" ref="W83:X83" si="45">SUM(W82)</f>
        <v>256461840</v>
      </c>
      <c r="X83" s="25">
        <f t="shared" si="45"/>
        <v>247990242</v>
      </c>
      <c r="Y83" s="26">
        <f t="shared" si="44"/>
        <v>0.96696741316368939</v>
      </c>
    </row>
    <row r="84" spans="1:26" ht="22.25" customHeight="1" x14ac:dyDescent="0.15">
      <c r="A84" s="3"/>
      <c r="B84" s="3"/>
      <c r="C84" s="3"/>
      <c r="D84" s="3"/>
      <c r="E84" s="3"/>
      <c r="F84" s="3"/>
      <c r="G84" s="4"/>
      <c r="H84" s="3"/>
      <c r="I84" s="3"/>
      <c r="J84" s="3"/>
      <c r="K84" s="3"/>
      <c r="L84" s="3"/>
      <c r="M84" s="3"/>
      <c r="N84" s="3"/>
      <c r="O84" s="4"/>
      <c r="P84" s="3"/>
      <c r="Q84" s="3"/>
      <c r="R84" s="3"/>
      <c r="S84" s="3"/>
      <c r="T84" s="3"/>
      <c r="U84" s="3"/>
      <c r="V84" s="3"/>
      <c r="W84" s="52">
        <f>W83+W81+W78+W68+W62+W59+W55+W47+W42+W36+W33+W28+W25+W22+W19+W15+W13</f>
        <v>32134756989</v>
      </c>
      <c r="X84" s="52">
        <f>X83+X81+X78+X68+X62+X59+X55+X47+X42+X36+X33+X28+X25+X22+X19+X15+X13</f>
        <v>18947366601</v>
      </c>
      <c r="Y84" s="102">
        <f t="shared" si="44"/>
        <v>0.58962221520722391</v>
      </c>
    </row>
    <row r="85" spans="1:26" ht="23.25" customHeight="1" x14ac:dyDescent="0.15">
      <c r="A85" s="3"/>
      <c r="B85" s="3"/>
      <c r="C85" s="3"/>
      <c r="D85" s="3"/>
      <c r="E85" s="3"/>
      <c r="F85" s="3"/>
      <c r="G85" s="4"/>
      <c r="H85" s="3"/>
      <c r="I85" s="3"/>
      <c r="J85" s="3"/>
      <c r="K85" s="3"/>
      <c r="L85" s="3"/>
      <c r="M85" s="3"/>
      <c r="N85" s="3"/>
      <c r="O85" s="4"/>
      <c r="P85" s="3"/>
      <c r="Q85" s="3"/>
      <c r="R85" s="3"/>
      <c r="S85" s="3"/>
      <c r="T85" s="3"/>
      <c r="U85" s="3"/>
      <c r="V85" s="3"/>
      <c r="W85" s="53"/>
      <c r="X85" s="53"/>
      <c r="Y85" s="54"/>
    </row>
    <row r="86" spans="1:26" ht="14.25" customHeight="1" x14ac:dyDescent="0.15">
      <c r="C86" s="55" t="s">
        <v>319</v>
      </c>
      <c r="D86" s="55"/>
      <c r="E86" s="55"/>
      <c r="F86" s="55"/>
      <c r="G86" s="55"/>
      <c r="H86" s="4"/>
      <c r="I86" s="3"/>
      <c r="J86" s="56"/>
      <c r="K86" s="56"/>
      <c r="L86" s="56"/>
      <c r="M86" s="56"/>
      <c r="N86" s="56"/>
      <c r="O86" s="57"/>
      <c r="P86" s="56"/>
      <c r="Q86" s="3"/>
      <c r="R86" s="3"/>
      <c r="S86" s="3"/>
      <c r="T86" s="3"/>
      <c r="U86" s="3"/>
      <c r="V86" s="3"/>
      <c r="W86" s="56"/>
      <c r="X86" s="56"/>
      <c r="Y86" s="3"/>
    </row>
    <row r="87" spans="1:26" ht="14.25" customHeight="1" x14ac:dyDescent="0.15">
      <c r="C87" s="58"/>
      <c r="D87" s="58"/>
      <c r="E87" s="58"/>
      <c r="F87" s="58"/>
      <c r="G87" s="55"/>
      <c r="H87" s="4"/>
      <c r="I87" s="3"/>
      <c r="J87" s="56"/>
      <c r="K87" s="56"/>
      <c r="L87" s="56"/>
      <c r="M87" s="56"/>
      <c r="N87" s="56"/>
      <c r="O87" s="57"/>
      <c r="P87" s="56"/>
      <c r="Q87" s="3"/>
      <c r="R87" s="3"/>
      <c r="S87" s="3"/>
      <c r="T87" s="3"/>
      <c r="U87" s="3"/>
      <c r="V87" s="3"/>
      <c r="W87" s="56"/>
      <c r="X87" s="56"/>
      <c r="Y87" s="3"/>
    </row>
    <row r="88" spans="1:26" ht="33.75" customHeight="1" x14ac:dyDescent="0.15">
      <c r="B88" s="187" t="s">
        <v>14</v>
      </c>
      <c r="C88" s="188"/>
      <c r="D88" s="59" t="s">
        <v>320</v>
      </c>
      <c r="E88" s="59" t="s">
        <v>321</v>
      </c>
      <c r="F88" s="59" t="s">
        <v>19</v>
      </c>
      <c r="G88" s="59" t="s">
        <v>322</v>
      </c>
      <c r="H88" s="59" t="s">
        <v>320</v>
      </c>
      <c r="I88" s="59" t="s">
        <v>19</v>
      </c>
      <c r="J88" s="59" t="s">
        <v>321</v>
      </c>
      <c r="R88" s="61"/>
      <c r="S88" s="73"/>
      <c r="T88" s="3"/>
      <c r="U88" s="3"/>
      <c r="V88" s="3"/>
      <c r="W88" s="56"/>
      <c r="X88" s="56"/>
      <c r="Y88" s="3"/>
    </row>
    <row r="89" spans="1:26" ht="24.75" customHeight="1" x14ac:dyDescent="0.15">
      <c r="B89" s="172" t="s">
        <v>323</v>
      </c>
      <c r="C89" s="173"/>
      <c r="D89" s="178">
        <v>8</v>
      </c>
      <c r="E89" s="181">
        <f>(J89+J90)/2</f>
        <v>0.95357142857142863</v>
      </c>
      <c r="F89" s="184">
        <v>1</v>
      </c>
      <c r="G89" s="62" t="s">
        <v>27</v>
      </c>
      <c r="H89" s="51">
        <v>7</v>
      </c>
      <c r="I89" s="63">
        <v>1</v>
      </c>
      <c r="J89" s="64">
        <f>S13</f>
        <v>0.90714285714285725</v>
      </c>
      <c r="R89" s="65"/>
      <c r="S89" s="3"/>
      <c r="T89" s="3"/>
      <c r="U89" s="3"/>
      <c r="V89" s="3"/>
      <c r="W89" s="56"/>
      <c r="X89" s="56"/>
      <c r="Y89" s="3"/>
    </row>
    <row r="90" spans="1:26" ht="24" customHeight="1" x14ac:dyDescent="0.15">
      <c r="B90" s="176"/>
      <c r="C90" s="177"/>
      <c r="D90" s="180"/>
      <c r="E90" s="183"/>
      <c r="F90" s="186"/>
      <c r="G90" s="62" t="s">
        <v>54</v>
      </c>
      <c r="H90" s="51">
        <v>1</v>
      </c>
      <c r="I90" s="63">
        <v>1</v>
      </c>
      <c r="J90" s="64">
        <f>S15</f>
        <v>1</v>
      </c>
      <c r="R90" s="65"/>
      <c r="S90" s="3"/>
      <c r="T90" s="3"/>
      <c r="U90" s="3"/>
      <c r="V90" s="3"/>
      <c r="W90" s="56"/>
      <c r="X90" s="56"/>
      <c r="Y90" s="3"/>
    </row>
    <row r="91" spans="1:26" ht="43.5" customHeight="1" x14ac:dyDescent="0.15">
      <c r="B91" s="170" t="s">
        <v>324</v>
      </c>
      <c r="C91" s="171"/>
      <c r="D91" s="51">
        <v>3</v>
      </c>
      <c r="E91" s="63">
        <f>J91</f>
        <v>1</v>
      </c>
      <c r="F91" s="17">
        <v>1</v>
      </c>
      <c r="G91" s="62" t="s">
        <v>325</v>
      </c>
      <c r="H91" s="51">
        <v>3</v>
      </c>
      <c r="I91" s="63">
        <v>1</v>
      </c>
      <c r="J91" s="64">
        <f>S19</f>
        <v>1</v>
      </c>
      <c r="R91" s="65"/>
      <c r="S91" s="3"/>
      <c r="T91" s="3"/>
      <c r="U91" s="3"/>
      <c r="V91" s="3"/>
      <c r="W91" s="56"/>
      <c r="X91" s="56"/>
      <c r="Y91" s="3"/>
    </row>
    <row r="92" spans="1:26" ht="66.5" customHeight="1" x14ac:dyDescent="0.15">
      <c r="B92" s="170" t="s">
        <v>326</v>
      </c>
      <c r="C92" s="171"/>
      <c r="D92" s="51">
        <v>2</v>
      </c>
      <c r="E92" s="63">
        <f>J92</f>
        <v>1</v>
      </c>
      <c r="F92" s="17">
        <v>1</v>
      </c>
      <c r="G92" s="62" t="s">
        <v>81</v>
      </c>
      <c r="H92" s="51">
        <v>2</v>
      </c>
      <c r="I92" s="63">
        <v>1</v>
      </c>
      <c r="J92" s="66">
        <f>S22</f>
        <v>1</v>
      </c>
      <c r="R92" s="65"/>
      <c r="S92" s="105"/>
      <c r="T92" s="3"/>
      <c r="U92" s="3"/>
      <c r="V92" s="3"/>
      <c r="W92" s="56"/>
      <c r="X92" s="56"/>
      <c r="Y92" s="3"/>
    </row>
    <row r="93" spans="1:26" ht="18.75" customHeight="1" x14ac:dyDescent="0.15">
      <c r="B93" s="172" t="s">
        <v>327</v>
      </c>
      <c r="C93" s="173"/>
      <c r="D93" s="178">
        <f>H93+H94+H95+H96+H97+H98</f>
        <v>19</v>
      </c>
      <c r="E93" s="181">
        <f>(J93+J94+J95+J96+J97+J98)/6</f>
        <v>0.96548611111111116</v>
      </c>
      <c r="F93" s="184">
        <v>1</v>
      </c>
      <c r="G93" s="62" t="s">
        <v>92</v>
      </c>
      <c r="H93" s="51">
        <v>2</v>
      </c>
      <c r="I93" s="63">
        <v>1</v>
      </c>
      <c r="J93" s="66">
        <f>S25</f>
        <v>1</v>
      </c>
      <c r="R93" s="65"/>
      <c r="S93" s="3"/>
      <c r="T93" s="3"/>
      <c r="U93" s="3"/>
      <c r="V93" s="3"/>
      <c r="W93" s="56"/>
      <c r="X93" s="56"/>
      <c r="Y93" s="3"/>
    </row>
    <row r="94" spans="1:26" ht="18.75" customHeight="1" x14ac:dyDescent="0.15">
      <c r="B94" s="174"/>
      <c r="C94" s="175"/>
      <c r="D94" s="179"/>
      <c r="E94" s="182"/>
      <c r="F94" s="185"/>
      <c r="G94" s="62" t="s">
        <v>106</v>
      </c>
      <c r="H94" s="51">
        <v>2</v>
      </c>
      <c r="I94" s="63">
        <v>1</v>
      </c>
      <c r="J94" s="66">
        <f>S28</f>
        <v>0.9</v>
      </c>
      <c r="R94" s="67"/>
      <c r="S94" s="3"/>
      <c r="T94" s="3"/>
      <c r="U94" s="3"/>
      <c r="V94" s="3"/>
      <c r="W94" s="56"/>
      <c r="X94" s="56"/>
      <c r="Y94" s="3"/>
    </row>
    <row r="95" spans="1:26" ht="18.75" customHeight="1" x14ac:dyDescent="0.15">
      <c r="B95" s="174"/>
      <c r="C95" s="175"/>
      <c r="D95" s="179"/>
      <c r="E95" s="182"/>
      <c r="F95" s="185"/>
      <c r="G95" s="62" t="s">
        <v>116</v>
      </c>
      <c r="H95" s="51">
        <v>4</v>
      </c>
      <c r="I95" s="63">
        <v>1</v>
      </c>
      <c r="J95" s="66">
        <f>S33</f>
        <v>1</v>
      </c>
      <c r="R95" s="67"/>
      <c r="S95" s="3"/>
      <c r="T95" s="3"/>
      <c r="U95" s="3"/>
      <c r="V95" s="3"/>
      <c r="W95" s="56"/>
      <c r="X95" s="56"/>
      <c r="Y95" s="3"/>
    </row>
    <row r="96" spans="1:26" ht="18.75" customHeight="1" x14ac:dyDescent="0.15">
      <c r="B96" s="174"/>
      <c r="C96" s="175"/>
      <c r="D96" s="179"/>
      <c r="E96" s="182"/>
      <c r="F96" s="185"/>
      <c r="G96" s="62" t="s">
        <v>328</v>
      </c>
      <c r="H96" s="51">
        <v>2</v>
      </c>
      <c r="I96" s="63">
        <v>1</v>
      </c>
      <c r="J96" s="66">
        <f>S36</f>
        <v>0.90291666666666659</v>
      </c>
      <c r="R96" s="67"/>
      <c r="S96" s="3"/>
      <c r="T96" s="3"/>
      <c r="U96" s="3"/>
      <c r="V96" s="3"/>
      <c r="W96" s="56"/>
      <c r="X96" s="56"/>
      <c r="Y96" s="3"/>
    </row>
    <row r="97" spans="2:25" ht="18.75" customHeight="1" x14ac:dyDescent="0.15">
      <c r="B97" s="174"/>
      <c r="C97" s="175"/>
      <c r="D97" s="179"/>
      <c r="E97" s="182"/>
      <c r="F97" s="185"/>
      <c r="G97" s="62" t="s">
        <v>149</v>
      </c>
      <c r="H97" s="51">
        <v>5</v>
      </c>
      <c r="I97" s="63">
        <v>1</v>
      </c>
      <c r="J97" s="66">
        <f>S42</f>
        <v>0.99</v>
      </c>
      <c r="R97" s="67"/>
      <c r="S97" s="3"/>
      <c r="T97" s="3"/>
      <c r="U97" s="3"/>
      <c r="V97" s="3"/>
      <c r="W97" s="56"/>
      <c r="X97" s="56"/>
      <c r="Y97" s="3"/>
    </row>
    <row r="98" spans="2:25" ht="18.75" customHeight="1" x14ac:dyDescent="0.15">
      <c r="B98" s="176"/>
      <c r="C98" s="177"/>
      <c r="D98" s="180"/>
      <c r="E98" s="183"/>
      <c r="F98" s="186"/>
      <c r="G98" s="62" t="s">
        <v>171</v>
      </c>
      <c r="H98" s="51">
        <v>4</v>
      </c>
      <c r="I98" s="63">
        <v>1</v>
      </c>
      <c r="J98" s="66">
        <f>S47</f>
        <v>1</v>
      </c>
      <c r="R98" s="65"/>
      <c r="S98" s="3"/>
      <c r="T98" s="3"/>
      <c r="U98" s="3"/>
      <c r="V98" s="3"/>
      <c r="W98" s="56"/>
      <c r="X98" s="56"/>
      <c r="Y98" s="3"/>
    </row>
    <row r="99" spans="2:25" ht="18" customHeight="1" x14ac:dyDescent="0.15">
      <c r="B99" s="172" t="s">
        <v>329</v>
      </c>
      <c r="C99" s="173"/>
      <c r="D99" s="178">
        <v>26</v>
      </c>
      <c r="E99" s="181">
        <f>(J99+J100+J101+J102+J103)/5</f>
        <v>0.98299999999999998</v>
      </c>
      <c r="F99" s="184">
        <v>1</v>
      </c>
      <c r="G99" s="62" t="s">
        <v>195</v>
      </c>
      <c r="H99" s="51">
        <v>7</v>
      </c>
      <c r="I99" s="63">
        <v>1</v>
      </c>
      <c r="J99" s="66">
        <f>S55</f>
        <v>1</v>
      </c>
      <c r="R99" s="67"/>
      <c r="S99" s="3"/>
      <c r="T99" s="3"/>
      <c r="U99" s="3"/>
      <c r="V99" s="3"/>
      <c r="W99" s="56"/>
      <c r="X99" s="56"/>
      <c r="Y99" s="3"/>
    </row>
    <row r="100" spans="2:25" ht="18" customHeight="1" x14ac:dyDescent="0.15">
      <c r="B100" s="174"/>
      <c r="C100" s="175"/>
      <c r="D100" s="179"/>
      <c r="E100" s="182"/>
      <c r="F100" s="185"/>
      <c r="G100" s="62" t="s">
        <v>218</v>
      </c>
      <c r="H100" s="51">
        <v>3</v>
      </c>
      <c r="I100" s="63">
        <v>1</v>
      </c>
      <c r="J100" s="66">
        <f>S59</f>
        <v>1</v>
      </c>
      <c r="R100" s="67"/>
      <c r="S100" s="3"/>
      <c r="T100" s="3"/>
      <c r="U100" s="3"/>
      <c r="V100" s="3"/>
      <c r="W100" s="56"/>
      <c r="X100" s="56"/>
      <c r="Y100" s="3"/>
    </row>
    <row r="101" spans="2:25" ht="18" customHeight="1" x14ac:dyDescent="0.15">
      <c r="B101" s="174"/>
      <c r="C101" s="175"/>
      <c r="D101" s="179"/>
      <c r="E101" s="182"/>
      <c r="F101" s="185"/>
      <c r="G101" s="62" t="s">
        <v>231</v>
      </c>
      <c r="H101" s="51">
        <v>2</v>
      </c>
      <c r="I101" s="63">
        <v>1</v>
      </c>
      <c r="J101" s="66">
        <f>S62</f>
        <v>1</v>
      </c>
      <c r="R101" s="67"/>
      <c r="S101" s="3"/>
      <c r="T101" s="3"/>
      <c r="U101" s="3"/>
      <c r="V101" s="3"/>
      <c r="W101" s="56"/>
      <c r="X101" s="56"/>
      <c r="Y101" s="3"/>
    </row>
    <row r="102" spans="2:25" ht="18" customHeight="1" x14ac:dyDescent="0.15">
      <c r="B102" s="174"/>
      <c r="C102" s="175"/>
      <c r="D102" s="179"/>
      <c r="E102" s="182"/>
      <c r="F102" s="185"/>
      <c r="G102" s="62" t="s">
        <v>241</v>
      </c>
      <c r="H102" s="51">
        <v>5</v>
      </c>
      <c r="I102" s="63">
        <v>1</v>
      </c>
      <c r="J102" s="66">
        <f>S68</f>
        <v>0.94000000000000006</v>
      </c>
      <c r="R102" s="67"/>
      <c r="S102" s="3"/>
      <c r="T102" s="3"/>
      <c r="U102" s="3"/>
      <c r="V102" s="3"/>
      <c r="W102" s="56"/>
      <c r="X102" s="56"/>
      <c r="Y102" s="3"/>
    </row>
    <row r="103" spans="2:25" ht="18" customHeight="1" x14ac:dyDescent="0.15">
      <c r="B103" s="176"/>
      <c r="C103" s="177"/>
      <c r="D103" s="180"/>
      <c r="E103" s="183"/>
      <c r="F103" s="186"/>
      <c r="G103" s="62" t="s">
        <v>261</v>
      </c>
      <c r="H103" s="51">
        <v>9</v>
      </c>
      <c r="I103" s="63">
        <v>1</v>
      </c>
      <c r="J103" s="66">
        <f>S78</f>
        <v>0.97499999999999998</v>
      </c>
      <c r="R103" s="67"/>
      <c r="S103" s="3"/>
      <c r="T103" s="3"/>
      <c r="U103" s="3"/>
      <c r="V103" s="3"/>
      <c r="W103" s="56"/>
      <c r="X103" s="56"/>
      <c r="Y103" s="3"/>
    </row>
    <row r="104" spans="2:25" ht="18" customHeight="1" x14ac:dyDescent="0.15">
      <c r="B104" s="172" t="s">
        <v>330</v>
      </c>
      <c r="C104" s="173"/>
      <c r="D104" s="178">
        <v>3</v>
      </c>
      <c r="E104" s="181">
        <f>(J104+J105)/2</f>
        <v>1</v>
      </c>
      <c r="F104" s="184">
        <v>1</v>
      </c>
      <c r="G104" s="68" t="s">
        <v>299</v>
      </c>
      <c r="H104" s="39">
        <v>2</v>
      </c>
      <c r="I104" s="63">
        <v>1</v>
      </c>
      <c r="J104" s="69">
        <f>S81</f>
        <v>1</v>
      </c>
      <c r="R104" s="67"/>
      <c r="S104" s="3"/>
      <c r="T104" s="3"/>
      <c r="U104" s="3"/>
      <c r="V104" s="3"/>
      <c r="W104" s="56"/>
      <c r="X104" s="56"/>
      <c r="Y104" s="3"/>
    </row>
    <row r="105" spans="2:25" ht="21" customHeight="1" x14ac:dyDescent="0.15">
      <c r="B105" s="174"/>
      <c r="C105" s="175"/>
      <c r="D105" s="180"/>
      <c r="E105" s="183"/>
      <c r="F105" s="186"/>
      <c r="G105" s="62" t="s">
        <v>312</v>
      </c>
      <c r="H105" s="51">
        <v>1</v>
      </c>
      <c r="I105" s="63">
        <v>1</v>
      </c>
      <c r="J105" s="66">
        <f>S83</f>
        <v>1</v>
      </c>
      <c r="R105" s="67"/>
      <c r="S105" s="3"/>
      <c r="T105" s="3"/>
      <c r="U105" s="3"/>
      <c r="V105" s="3"/>
      <c r="W105" s="56"/>
      <c r="X105" s="56"/>
      <c r="Y105" s="3"/>
    </row>
    <row r="106" spans="2:25" ht="25.5" customHeight="1" x14ac:dyDescent="0.15">
      <c r="B106" s="189" t="s">
        <v>18</v>
      </c>
      <c r="C106" s="190"/>
      <c r="D106" s="70">
        <f>SUM(D89:D105)</f>
        <v>61</v>
      </c>
      <c r="E106" s="104">
        <f>SUM(E89:E105)/6</f>
        <v>0.98367625661375657</v>
      </c>
      <c r="F106" s="71">
        <f>SUM(F89:F105)/6</f>
        <v>1</v>
      </c>
      <c r="G106" s="54"/>
      <c r="H106" s="4"/>
      <c r="I106" s="61"/>
      <c r="J106" s="72"/>
      <c r="K106" s="3"/>
      <c r="Q106" s="73"/>
      <c r="R106" s="54"/>
      <c r="S106" s="3"/>
      <c r="T106" s="3"/>
      <c r="U106" s="3"/>
      <c r="V106" s="3"/>
      <c r="W106" s="56"/>
      <c r="X106" s="56"/>
      <c r="Y106" s="3"/>
    </row>
    <row r="107" spans="2:25" ht="14.25" customHeight="1" x14ac:dyDescent="0.15">
      <c r="B107" s="3"/>
      <c r="C107" s="3"/>
      <c r="D107" s="3"/>
      <c r="E107" s="3"/>
      <c r="F107" s="3"/>
      <c r="G107" s="3"/>
      <c r="H107" s="4"/>
      <c r="I107" s="3"/>
      <c r="J107" s="3"/>
      <c r="K107" s="3"/>
      <c r="L107" s="3"/>
      <c r="M107" s="3"/>
      <c r="N107" s="3"/>
      <c r="O107" s="4"/>
      <c r="P107" s="3"/>
      <c r="Q107" s="3"/>
      <c r="R107" s="3"/>
      <c r="S107" s="3"/>
      <c r="T107" s="3"/>
      <c r="U107" s="3"/>
      <c r="V107" s="3"/>
      <c r="W107" s="56"/>
      <c r="X107" s="56"/>
      <c r="Y107" s="3"/>
    </row>
    <row r="108" spans="2:25" ht="14.25" customHeight="1" x14ac:dyDescent="0.15">
      <c r="D108" s="74" t="s">
        <v>331</v>
      </c>
      <c r="E108" s="74"/>
      <c r="F108" s="74"/>
      <c r="G108" s="75"/>
      <c r="H108" s="4"/>
      <c r="I108" s="3"/>
      <c r="J108" s="3"/>
      <c r="K108" s="3"/>
      <c r="L108" s="3"/>
      <c r="M108" s="3"/>
      <c r="N108" s="3"/>
      <c r="O108" s="4"/>
      <c r="P108" s="3"/>
      <c r="Q108" s="3"/>
      <c r="R108" s="3"/>
      <c r="S108" s="3"/>
      <c r="T108" s="3"/>
      <c r="U108" s="3"/>
      <c r="V108" s="3"/>
      <c r="W108" s="56"/>
      <c r="X108" s="56"/>
      <c r="Y108" s="3"/>
    </row>
    <row r="109" spans="2:25" ht="14.25" customHeight="1" x14ac:dyDescent="0.15">
      <c r="C109" s="76" t="s">
        <v>332</v>
      </c>
      <c r="D109" s="77" t="s">
        <v>333</v>
      </c>
      <c r="E109" s="78" t="s">
        <v>334</v>
      </c>
      <c r="F109" s="79"/>
      <c r="G109" s="75"/>
      <c r="H109" s="4"/>
      <c r="I109" s="3"/>
      <c r="J109" s="3"/>
      <c r="K109" s="3"/>
      <c r="L109" s="3"/>
      <c r="M109" s="3"/>
      <c r="N109" s="3"/>
      <c r="O109" s="4"/>
      <c r="P109" s="3"/>
      <c r="Q109" s="3"/>
      <c r="R109" s="3"/>
      <c r="S109" s="3"/>
      <c r="T109" s="3"/>
      <c r="U109" s="3"/>
      <c r="V109" s="3"/>
      <c r="W109" s="56"/>
      <c r="X109" s="56"/>
      <c r="Y109" s="3"/>
    </row>
    <row r="110" spans="2:25" ht="14.25" customHeight="1" x14ac:dyDescent="0.15">
      <c r="C110" s="80"/>
      <c r="D110" s="81" t="s">
        <v>335</v>
      </c>
      <c r="E110" s="82" t="s">
        <v>336</v>
      </c>
      <c r="F110" s="83"/>
      <c r="G110" s="75"/>
      <c r="H110" s="4"/>
      <c r="I110" s="3"/>
      <c r="J110" s="3"/>
      <c r="K110" s="3"/>
      <c r="L110" s="3"/>
      <c r="M110" s="3"/>
      <c r="N110" s="3"/>
      <c r="O110" s="4"/>
      <c r="P110" s="3"/>
      <c r="Q110" s="3"/>
      <c r="R110" s="3"/>
      <c r="S110" s="3"/>
      <c r="T110" s="3"/>
      <c r="U110" s="3"/>
      <c r="V110" s="3"/>
      <c r="W110" s="56"/>
      <c r="X110" s="56"/>
      <c r="Y110" s="3"/>
    </row>
    <row r="111" spans="2:25" ht="14.25" customHeight="1" x14ac:dyDescent="0.15">
      <c r="C111" s="80"/>
      <c r="D111" s="81" t="s">
        <v>337</v>
      </c>
      <c r="E111" s="84" t="s">
        <v>338</v>
      </c>
      <c r="F111" s="85"/>
      <c r="G111" s="75"/>
      <c r="H111" s="4"/>
      <c r="I111" s="3"/>
      <c r="J111" s="3"/>
      <c r="K111" s="3"/>
      <c r="L111" s="3"/>
      <c r="M111" s="3"/>
      <c r="N111" s="3"/>
      <c r="O111" s="4"/>
      <c r="P111" s="3"/>
      <c r="Q111" s="3"/>
      <c r="R111" s="3"/>
      <c r="S111" s="3"/>
      <c r="T111" s="3"/>
      <c r="U111" s="3"/>
      <c r="V111" s="3"/>
      <c r="W111" s="56"/>
      <c r="X111" s="56"/>
      <c r="Y111" s="3"/>
    </row>
    <row r="112" spans="2:25" ht="14.25" customHeight="1" x14ac:dyDescent="0.15">
      <c r="C112" s="86"/>
      <c r="D112" s="81" t="s">
        <v>339</v>
      </c>
      <c r="E112" s="87" t="s">
        <v>340</v>
      </c>
      <c r="F112" s="88"/>
      <c r="G112" s="75"/>
      <c r="H112" s="4"/>
      <c r="I112" s="3"/>
      <c r="J112" s="3"/>
      <c r="K112" s="3"/>
      <c r="L112" s="3"/>
      <c r="M112" s="3"/>
      <c r="N112" s="3"/>
      <c r="O112" s="4"/>
      <c r="P112" s="3"/>
      <c r="Q112" s="3"/>
      <c r="R112" s="3"/>
      <c r="S112" s="3"/>
      <c r="T112" s="3"/>
      <c r="U112" s="3"/>
      <c r="V112" s="3"/>
      <c r="W112" s="56"/>
      <c r="X112" s="56"/>
      <c r="Y112" s="3"/>
    </row>
    <row r="113" spans="1:25" ht="14.25" customHeight="1" x14ac:dyDescent="0.15">
      <c r="A113" s="3"/>
      <c r="B113" s="3"/>
      <c r="C113" s="3"/>
      <c r="D113" s="3"/>
      <c r="E113" s="3"/>
      <c r="F113" s="3"/>
      <c r="G113" s="4"/>
      <c r="H113" s="3"/>
      <c r="I113" s="3"/>
      <c r="J113" s="3"/>
      <c r="K113" s="3"/>
      <c r="L113" s="3"/>
      <c r="M113" s="3"/>
      <c r="N113" s="3"/>
      <c r="O113" s="4"/>
      <c r="P113" s="3"/>
      <c r="Q113" s="3"/>
      <c r="R113" s="3"/>
      <c r="S113" s="3"/>
      <c r="T113" s="3"/>
      <c r="U113" s="3"/>
      <c r="V113" s="3"/>
      <c r="W113" s="56"/>
      <c r="X113" s="56"/>
      <c r="Y113" s="3"/>
    </row>
    <row r="114" spans="1:25" ht="14.25" customHeight="1" x14ac:dyDescent="0.15">
      <c r="A114" s="3"/>
      <c r="B114" s="3"/>
      <c r="C114" s="3"/>
      <c r="D114" s="3"/>
      <c r="E114" s="3"/>
      <c r="F114" s="3"/>
      <c r="G114" s="4"/>
      <c r="H114" s="3"/>
      <c r="I114" s="3"/>
      <c r="J114" s="3"/>
      <c r="K114" s="3"/>
      <c r="L114" s="3"/>
      <c r="M114" s="3"/>
      <c r="N114" s="3"/>
      <c r="O114" s="4"/>
      <c r="P114" s="3"/>
      <c r="Q114" s="3"/>
      <c r="R114" s="3"/>
      <c r="S114" s="3"/>
      <c r="T114" s="3"/>
      <c r="U114" s="3"/>
      <c r="V114" s="3"/>
      <c r="W114" s="56"/>
      <c r="X114" s="56"/>
      <c r="Y114" s="3"/>
    </row>
    <row r="115" spans="1:25" ht="14.25" customHeight="1" x14ac:dyDescent="0.15">
      <c r="A115" s="3"/>
      <c r="B115" s="3"/>
      <c r="C115" s="3"/>
      <c r="D115" s="3"/>
      <c r="E115" s="3"/>
      <c r="F115" s="3"/>
      <c r="G115" s="4"/>
      <c r="H115" s="3"/>
      <c r="I115" s="3"/>
      <c r="J115" s="3"/>
      <c r="K115" s="3"/>
      <c r="L115" s="3"/>
      <c r="M115" s="3"/>
      <c r="N115" s="3"/>
      <c r="O115" s="4"/>
      <c r="P115" s="3"/>
      <c r="Q115" s="3"/>
      <c r="R115" s="3"/>
      <c r="S115" s="3"/>
      <c r="T115" s="3"/>
      <c r="U115" s="3"/>
      <c r="V115" s="3"/>
      <c r="W115" s="56"/>
      <c r="X115" s="56"/>
      <c r="Y115" s="3"/>
    </row>
    <row r="116" spans="1:25" ht="14.25" customHeight="1" x14ac:dyDescent="0.15">
      <c r="A116" s="3"/>
      <c r="B116" s="3"/>
      <c r="C116" s="3"/>
      <c r="D116" s="3"/>
      <c r="E116" s="3"/>
      <c r="F116" s="3"/>
      <c r="G116" s="4"/>
      <c r="H116" s="3"/>
      <c r="I116" s="3"/>
      <c r="J116" s="3"/>
      <c r="K116" s="3"/>
      <c r="L116" s="3"/>
      <c r="M116" s="3"/>
      <c r="N116" s="3"/>
      <c r="O116" s="4"/>
      <c r="P116" s="3"/>
      <c r="Q116" s="3"/>
      <c r="R116" s="3"/>
      <c r="S116" s="3"/>
      <c r="T116" s="3"/>
      <c r="U116" s="3"/>
      <c r="V116" s="3"/>
      <c r="W116" s="56"/>
      <c r="X116" s="56"/>
      <c r="Y116" s="3"/>
    </row>
    <row r="117" spans="1:25" ht="14.25" customHeight="1" x14ac:dyDescent="0.15">
      <c r="A117" s="3"/>
      <c r="B117" s="3"/>
      <c r="C117" s="3"/>
      <c r="D117" s="3"/>
      <c r="E117" s="3"/>
      <c r="F117" s="3"/>
      <c r="G117" s="4"/>
      <c r="H117" s="3"/>
      <c r="I117" s="3"/>
      <c r="J117" s="3"/>
      <c r="K117" s="3"/>
      <c r="L117" s="3"/>
      <c r="M117" s="3"/>
      <c r="N117" s="3"/>
      <c r="O117" s="4"/>
      <c r="P117" s="3"/>
      <c r="Q117" s="3"/>
      <c r="R117" s="3"/>
      <c r="S117" s="3"/>
      <c r="T117" s="3"/>
      <c r="U117" s="3"/>
      <c r="V117" s="3"/>
      <c r="W117" s="56"/>
      <c r="X117" s="56"/>
      <c r="Y117" s="3"/>
    </row>
    <row r="118" spans="1:25" ht="14.25" customHeight="1" x14ac:dyDescent="0.15">
      <c r="A118" s="3"/>
      <c r="B118" s="3"/>
      <c r="C118" s="3"/>
      <c r="D118" s="3"/>
      <c r="E118" s="3"/>
      <c r="F118" s="3"/>
      <c r="G118" s="4"/>
      <c r="H118" s="3"/>
      <c r="I118" s="3"/>
      <c r="J118" s="3"/>
      <c r="K118" s="3"/>
      <c r="L118" s="3"/>
      <c r="M118" s="3"/>
      <c r="N118" s="3"/>
      <c r="O118" s="4"/>
      <c r="P118" s="3"/>
      <c r="Q118" s="3"/>
      <c r="R118" s="3"/>
      <c r="S118" s="3"/>
      <c r="T118" s="3"/>
      <c r="U118" s="3"/>
      <c r="V118" s="3"/>
      <c r="W118" s="56"/>
      <c r="X118" s="56"/>
      <c r="Y118" s="3"/>
    </row>
    <row r="119" spans="1:25" ht="14.25" customHeight="1" x14ac:dyDescent="0.15">
      <c r="A119" s="3"/>
      <c r="B119" s="3"/>
      <c r="C119" s="3"/>
      <c r="D119" s="3"/>
      <c r="E119" s="3"/>
      <c r="F119" s="3"/>
      <c r="G119" s="4"/>
      <c r="H119" s="3"/>
      <c r="I119" s="3"/>
      <c r="J119" s="3"/>
      <c r="K119" s="3"/>
      <c r="L119" s="3"/>
      <c r="M119" s="3"/>
      <c r="N119" s="3"/>
      <c r="O119" s="4"/>
      <c r="P119" s="3"/>
      <c r="Q119" s="3"/>
      <c r="R119" s="3"/>
      <c r="S119" s="3"/>
      <c r="T119" s="3"/>
      <c r="U119" s="3"/>
      <c r="V119" s="3"/>
      <c r="W119" s="56"/>
      <c r="X119" s="56"/>
      <c r="Y119" s="3"/>
    </row>
    <row r="120" spans="1:25" ht="14.25" customHeight="1" x14ac:dyDescent="0.15">
      <c r="A120" s="3"/>
      <c r="B120" s="3"/>
      <c r="C120" s="3"/>
      <c r="D120" s="3"/>
      <c r="E120" s="3"/>
      <c r="F120" s="3"/>
      <c r="G120" s="4"/>
      <c r="H120" s="3"/>
      <c r="I120" s="3"/>
      <c r="J120" s="3"/>
      <c r="K120" s="3"/>
      <c r="L120" s="3"/>
      <c r="M120" s="3"/>
      <c r="N120" s="3"/>
      <c r="O120" s="4"/>
      <c r="P120" s="3"/>
      <c r="Q120" s="3"/>
      <c r="R120" s="3"/>
      <c r="S120" s="3"/>
      <c r="T120" s="3"/>
      <c r="U120" s="3"/>
      <c r="V120" s="3"/>
      <c r="W120" s="56"/>
      <c r="X120" s="56"/>
      <c r="Y120" s="3"/>
    </row>
    <row r="121" spans="1:25" ht="14.25" customHeight="1" x14ac:dyDescent="0.15">
      <c r="A121" s="3"/>
      <c r="B121" s="3"/>
      <c r="C121" s="3"/>
      <c r="D121" s="3"/>
      <c r="E121" s="3"/>
      <c r="F121" s="3"/>
      <c r="G121" s="4"/>
      <c r="H121" s="3"/>
      <c r="I121" s="3"/>
      <c r="J121" s="3"/>
      <c r="K121" s="3"/>
      <c r="L121" s="3"/>
      <c r="M121" s="3"/>
      <c r="N121" s="3"/>
      <c r="O121" s="4"/>
      <c r="P121" s="3"/>
      <c r="Q121" s="3"/>
      <c r="R121" s="3"/>
      <c r="S121" s="3"/>
      <c r="T121" s="3"/>
      <c r="U121" s="3"/>
      <c r="V121" s="3"/>
      <c r="W121" s="56"/>
      <c r="X121" s="56"/>
      <c r="Y121" s="3"/>
    </row>
    <row r="122" spans="1:25" ht="14.25" customHeight="1" x14ac:dyDescent="0.15">
      <c r="A122" s="3"/>
      <c r="B122" s="3"/>
      <c r="C122" s="3"/>
      <c r="D122" s="3"/>
      <c r="E122" s="3"/>
      <c r="F122" s="3"/>
      <c r="G122" s="4"/>
      <c r="H122" s="3"/>
      <c r="I122" s="3"/>
      <c r="J122" s="3"/>
      <c r="K122" s="3"/>
      <c r="L122" s="3"/>
      <c r="M122" s="3"/>
      <c r="N122" s="3"/>
      <c r="O122" s="4"/>
      <c r="P122" s="3"/>
      <c r="Q122" s="67"/>
      <c r="R122" s="3"/>
      <c r="S122" s="3"/>
      <c r="T122" s="3"/>
      <c r="U122" s="3"/>
      <c r="V122" s="3"/>
      <c r="W122" s="56"/>
      <c r="X122" s="56"/>
      <c r="Y122" s="3"/>
    </row>
    <row r="123" spans="1:25" ht="14.25" customHeight="1" x14ac:dyDescent="0.15">
      <c r="A123" s="3"/>
      <c r="B123" s="3"/>
      <c r="C123" s="3"/>
      <c r="D123" s="3"/>
      <c r="E123" s="3"/>
      <c r="F123" s="3"/>
      <c r="G123" s="4"/>
      <c r="H123" s="3"/>
      <c r="I123" s="3"/>
      <c r="J123" s="3"/>
      <c r="K123" s="3"/>
      <c r="L123" s="3"/>
      <c r="M123" s="3"/>
      <c r="N123" s="3"/>
      <c r="O123" s="4"/>
      <c r="P123" s="3"/>
      <c r="Q123" s="3"/>
      <c r="R123" s="3"/>
      <c r="S123" s="3"/>
      <c r="T123" s="3"/>
      <c r="U123" s="3"/>
      <c r="V123" s="3"/>
      <c r="W123" s="56"/>
      <c r="X123" s="56"/>
      <c r="Y123" s="3"/>
    </row>
    <row r="124" spans="1:25" ht="14.25" customHeight="1" x14ac:dyDescent="0.15">
      <c r="A124" s="3"/>
      <c r="B124" s="3"/>
      <c r="C124" s="3"/>
      <c r="D124" s="3"/>
      <c r="E124" s="3"/>
      <c r="F124" s="3"/>
      <c r="G124" s="4"/>
      <c r="H124" s="3"/>
      <c r="I124" s="3"/>
      <c r="J124" s="3"/>
      <c r="K124" s="3"/>
      <c r="L124" s="3"/>
      <c r="M124" s="3"/>
      <c r="N124" s="3"/>
      <c r="O124" s="4"/>
      <c r="P124" s="3"/>
      <c r="Q124" s="3"/>
      <c r="R124" s="3"/>
      <c r="S124" s="3"/>
      <c r="T124" s="3"/>
      <c r="U124" s="3"/>
      <c r="V124" s="3"/>
      <c r="W124" s="56"/>
      <c r="X124" s="56"/>
      <c r="Y124" s="3"/>
    </row>
    <row r="125" spans="1:25" ht="14.25" customHeight="1" x14ac:dyDescent="0.15">
      <c r="A125" s="3"/>
      <c r="B125" s="3"/>
      <c r="C125" s="3"/>
      <c r="D125" s="3"/>
      <c r="E125" s="3"/>
      <c r="F125" s="3"/>
      <c r="G125" s="4"/>
      <c r="H125" s="3"/>
      <c r="I125" s="3"/>
      <c r="J125" s="3"/>
      <c r="K125" s="3"/>
      <c r="L125" s="3"/>
      <c r="M125" s="3"/>
      <c r="N125" s="3"/>
      <c r="O125" s="4"/>
      <c r="P125" s="3"/>
      <c r="Q125" s="3"/>
      <c r="R125" s="3"/>
      <c r="S125" s="3"/>
      <c r="T125" s="3"/>
      <c r="U125" s="3"/>
      <c r="V125" s="3"/>
      <c r="W125" s="56"/>
      <c r="X125" s="56"/>
      <c r="Y125" s="3"/>
    </row>
    <row r="126" spans="1:25" ht="14.25" customHeight="1" x14ac:dyDescent="0.15">
      <c r="A126" s="3"/>
      <c r="B126" s="3"/>
      <c r="C126" s="3"/>
      <c r="D126" s="3"/>
      <c r="E126" s="3"/>
      <c r="F126" s="3"/>
      <c r="G126" s="4"/>
      <c r="H126" s="3"/>
      <c r="I126" s="3"/>
      <c r="J126" s="3"/>
      <c r="K126" s="3"/>
      <c r="L126" s="3"/>
      <c r="M126" s="3"/>
      <c r="N126" s="3"/>
      <c r="O126" s="4"/>
      <c r="P126" s="3"/>
      <c r="Q126" s="3"/>
      <c r="R126" s="3"/>
      <c r="S126" s="3"/>
      <c r="T126" s="3"/>
      <c r="U126" s="3"/>
      <c r="V126" s="3"/>
      <c r="W126" s="56"/>
      <c r="X126" s="56"/>
      <c r="Y126" s="3"/>
    </row>
    <row r="127" spans="1:25" ht="14.25" customHeight="1" x14ac:dyDescent="0.15">
      <c r="A127" s="3"/>
      <c r="B127" s="3"/>
      <c r="C127" s="3"/>
      <c r="D127" s="3"/>
      <c r="E127" s="3"/>
      <c r="F127" s="3"/>
      <c r="G127" s="4"/>
      <c r="H127" s="3"/>
      <c r="I127" s="3"/>
      <c r="J127" s="3"/>
      <c r="K127" s="3"/>
      <c r="L127" s="3"/>
      <c r="M127" s="3"/>
      <c r="N127" s="3"/>
      <c r="O127" s="4"/>
      <c r="P127" s="3"/>
      <c r="Q127" s="3"/>
      <c r="R127" s="3"/>
      <c r="S127" s="3"/>
      <c r="T127" s="3"/>
      <c r="U127" s="3"/>
      <c r="V127" s="3"/>
      <c r="W127" s="56"/>
      <c r="X127" s="56"/>
      <c r="Y127" s="3"/>
    </row>
    <row r="128" spans="1:25" ht="14.25" customHeight="1" x14ac:dyDescent="0.15">
      <c r="A128" s="3"/>
      <c r="B128" s="3"/>
      <c r="C128" s="3"/>
      <c r="D128" s="3"/>
      <c r="E128" s="3"/>
      <c r="F128" s="3"/>
      <c r="G128" s="4"/>
      <c r="H128" s="3"/>
      <c r="I128" s="3"/>
      <c r="J128" s="3"/>
      <c r="K128" s="3"/>
      <c r="L128" s="3"/>
      <c r="M128" s="3"/>
      <c r="N128" s="3"/>
      <c r="O128" s="4"/>
      <c r="P128" s="3"/>
      <c r="Q128" s="3"/>
      <c r="R128" s="3"/>
      <c r="S128" s="3"/>
      <c r="T128" s="3"/>
      <c r="U128" s="3"/>
      <c r="V128" s="3"/>
      <c r="W128" s="56"/>
      <c r="X128" s="56"/>
      <c r="Y128" s="3"/>
    </row>
    <row r="129" spans="1:25" ht="14.25" customHeight="1" x14ac:dyDescent="0.15">
      <c r="A129" s="3"/>
      <c r="B129" s="3"/>
      <c r="C129" s="3"/>
      <c r="D129" s="3"/>
      <c r="E129" s="3"/>
      <c r="F129" s="3"/>
      <c r="G129" s="4"/>
      <c r="H129" s="3"/>
      <c r="I129" s="3"/>
      <c r="J129" s="3"/>
      <c r="K129" s="3"/>
      <c r="L129" s="3"/>
      <c r="M129" s="3"/>
      <c r="N129" s="3"/>
      <c r="O129" s="4"/>
      <c r="P129" s="3"/>
      <c r="Q129" s="3"/>
      <c r="R129" s="3"/>
      <c r="S129" s="3"/>
      <c r="T129" s="3"/>
      <c r="U129" s="3"/>
      <c r="V129" s="3"/>
      <c r="W129" s="56"/>
      <c r="X129" s="56"/>
      <c r="Y129" s="3"/>
    </row>
    <row r="130" spans="1:25" ht="14.25" customHeight="1" x14ac:dyDescent="0.15">
      <c r="A130" s="3"/>
      <c r="B130" s="3"/>
      <c r="C130" s="3"/>
      <c r="D130" s="3"/>
      <c r="E130" s="3"/>
      <c r="F130" s="3"/>
      <c r="G130" s="4"/>
      <c r="H130" s="3"/>
      <c r="I130" s="3"/>
      <c r="J130" s="3"/>
      <c r="K130" s="3"/>
      <c r="L130" s="3"/>
      <c r="M130" s="3"/>
      <c r="N130" s="3"/>
      <c r="O130" s="4"/>
      <c r="P130" s="3"/>
      <c r="Q130" s="3"/>
      <c r="R130" s="3"/>
      <c r="S130" s="3"/>
      <c r="T130" s="3"/>
      <c r="U130" s="3"/>
      <c r="V130" s="3"/>
      <c r="W130" s="56"/>
      <c r="X130" s="56"/>
      <c r="Y130" s="3"/>
    </row>
    <row r="131" spans="1:25" ht="14.25" customHeight="1" x14ac:dyDescent="0.15">
      <c r="A131" s="3"/>
      <c r="B131" s="3"/>
      <c r="C131" s="3"/>
      <c r="D131" s="3"/>
      <c r="E131" s="3"/>
      <c r="F131" s="3"/>
      <c r="G131" s="4"/>
      <c r="H131" s="3"/>
      <c r="I131" s="3"/>
      <c r="J131" s="3"/>
      <c r="K131" s="3"/>
      <c r="L131" s="3"/>
      <c r="M131" s="3"/>
      <c r="N131" s="3"/>
      <c r="O131" s="4"/>
      <c r="P131" s="3"/>
      <c r="Q131" s="3"/>
      <c r="R131" s="3"/>
      <c r="S131" s="3"/>
      <c r="T131" s="3"/>
      <c r="U131" s="3"/>
      <c r="V131" s="3"/>
      <c r="W131" s="56"/>
      <c r="X131" s="56"/>
      <c r="Y131" s="3"/>
    </row>
    <row r="132" spans="1:25" ht="14.25" customHeight="1" x14ac:dyDescent="0.15">
      <c r="A132" s="3"/>
      <c r="B132" s="3"/>
      <c r="C132" s="3"/>
      <c r="D132" s="3"/>
      <c r="E132" s="3"/>
      <c r="F132" s="3"/>
      <c r="G132" s="4"/>
      <c r="H132" s="3"/>
      <c r="I132" s="3"/>
      <c r="J132" s="3"/>
      <c r="K132" s="3"/>
      <c r="L132" s="3"/>
      <c r="M132" s="3"/>
      <c r="N132" s="3"/>
      <c r="O132" s="4"/>
      <c r="P132" s="3"/>
      <c r="Q132" s="3"/>
      <c r="R132" s="3"/>
      <c r="S132" s="3"/>
      <c r="T132" s="3"/>
      <c r="U132" s="3"/>
      <c r="V132" s="3"/>
      <c r="W132" s="56"/>
      <c r="X132" s="56"/>
      <c r="Y132" s="3"/>
    </row>
    <row r="133" spans="1:25" ht="14.25" customHeight="1" x14ac:dyDescent="0.15">
      <c r="A133" s="3"/>
      <c r="B133" s="3"/>
      <c r="C133" s="3"/>
      <c r="D133" s="3"/>
      <c r="E133" s="3"/>
      <c r="F133" s="3"/>
      <c r="G133" s="4"/>
      <c r="H133" s="3"/>
      <c r="I133" s="3"/>
      <c r="J133" s="3"/>
      <c r="K133" s="3"/>
      <c r="L133" s="3"/>
      <c r="M133" s="3"/>
      <c r="N133" s="3"/>
      <c r="O133" s="4"/>
      <c r="P133" s="3"/>
      <c r="Q133" s="3"/>
      <c r="R133" s="3"/>
      <c r="S133" s="3"/>
      <c r="T133" s="3"/>
      <c r="U133" s="3"/>
      <c r="V133" s="3"/>
      <c r="W133" s="56"/>
      <c r="X133" s="56"/>
      <c r="Y133" s="3"/>
    </row>
    <row r="134" spans="1:25" ht="14.25" customHeight="1" x14ac:dyDescent="0.15">
      <c r="A134" s="3"/>
      <c r="B134" s="3"/>
      <c r="C134" s="3"/>
      <c r="D134" s="3"/>
      <c r="E134" s="3"/>
      <c r="F134" s="3"/>
      <c r="G134" s="4"/>
      <c r="H134" s="3"/>
      <c r="I134" s="3"/>
      <c r="J134" s="3"/>
      <c r="K134" s="3"/>
      <c r="L134" s="3"/>
      <c r="M134" s="3"/>
      <c r="N134" s="3"/>
      <c r="O134" s="4"/>
      <c r="P134" s="3"/>
      <c r="Q134" s="3"/>
      <c r="R134" s="3"/>
      <c r="S134" s="3"/>
      <c r="T134" s="3"/>
      <c r="U134" s="3"/>
      <c r="V134" s="3"/>
      <c r="W134" s="56"/>
      <c r="X134" s="56"/>
      <c r="Y134" s="3"/>
    </row>
    <row r="135" spans="1:25" ht="14.25" customHeight="1" x14ac:dyDescent="0.15">
      <c r="A135" s="3"/>
      <c r="B135" s="3"/>
      <c r="C135" s="3"/>
      <c r="D135" s="3"/>
      <c r="E135" s="3"/>
      <c r="F135" s="3"/>
      <c r="G135" s="4"/>
      <c r="H135" s="3"/>
      <c r="I135" s="3"/>
      <c r="J135" s="3"/>
      <c r="K135" s="3"/>
      <c r="L135" s="3"/>
      <c r="M135" s="3"/>
      <c r="N135" s="3"/>
      <c r="O135" s="4"/>
      <c r="P135" s="3"/>
      <c r="Q135" s="3"/>
      <c r="R135" s="3"/>
      <c r="S135" s="3"/>
      <c r="T135" s="3"/>
      <c r="U135" s="3"/>
      <c r="V135" s="3"/>
      <c r="W135" s="56"/>
      <c r="X135" s="56"/>
      <c r="Y135" s="3"/>
    </row>
    <row r="136" spans="1:25" ht="14.25" customHeight="1" x14ac:dyDescent="0.15">
      <c r="A136" s="3"/>
      <c r="B136" s="3"/>
      <c r="C136" s="3"/>
      <c r="D136" s="3"/>
      <c r="E136" s="3"/>
      <c r="F136" s="3"/>
      <c r="G136" s="4"/>
      <c r="H136" s="3"/>
      <c r="I136" s="3"/>
      <c r="J136" s="3"/>
      <c r="K136" s="3"/>
      <c r="L136" s="3"/>
      <c r="M136" s="3"/>
      <c r="N136" s="3"/>
      <c r="O136" s="4"/>
      <c r="P136" s="3"/>
      <c r="Q136" s="3"/>
      <c r="R136" s="3"/>
      <c r="S136" s="3"/>
      <c r="T136" s="3"/>
      <c r="U136" s="3"/>
      <c r="V136" s="3"/>
      <c r="W136" s="56"/>
      <c r="X136" s="56"/>
      <c r="Y136" s="3"/>
    </row>
    <row r="137" spans="1:25" ht="14.25" customHeight="1" x14ac:dyDescent="0.15">
      <c r="A137" s="3"/>
      <c r="B137" s="3"/>
      <c r="C137" s="3"/>
      <c r="D137" s="3"/>
      <c r="E137" s="3"/>
      <c r="F137" s="3"/>
      <c r="G137" s="4"/>
      <c r="H137" s="3"/>
      <c r="I137" s="3"/>
      <c r="J137" s="3"/>
      <c r="K137" s="3"/>
      <c r="L137" s="3"/>
      <c r="M137" s="3"/>
      <c r="N137" s="3"/>
      <c r="O137" s="4"/>
      <c r="P137" s="3"/>
      <c r="Q137" s="3"/>
      <c r="R137" s="3"/>
      <c r="S137" s="3"/>
      <c r="T137" s="3"/>
      <c r="U137" s="3"/>
      <c r="V137" s="3"/>
      <c r="W137" s="56"/>
      <c r="X137" s="56"/>
      <c r="Y137" s="3"/>
    </row>
    <row r="138" spans="1:25" ht="14.25" customHeight="1" x14ac:dyDescent="0.15">
      <c r="A138" s="3"/>
      <c r="B138" s="3"/>
      <c r="C138" s="3"/>
      <c r="D138" s="3"/>
      <c r="E138" s="3"/>
      <c r="F138" s="3"/>
      <c r="G138" s="4"/>
      <c r="H138" s="3"/>
      <c r="I138" s="3"/>
      <c r="J138" s="3"/>
      <c r="K138" s="3"/>
      <c r="L138" s="3"/>
      <c r="M138" s="3"/>
      <c r="N138" s="3"/>
      <c r="O138" s="4"/>
      <c r="P138" s="3"/>
      <c r="Q138" s="3"/>
      <c r="R138" s="3"/>
      <c r="S138" s="3"/>
      <c r="T138" s="3"/>
      <c r="U138" s="3"/>
      <c r="V138" s="3"/>
      <c r="W138" s="56"/>
      <c r="X138" s="56"/>
      <c r="Y138" s="3"/>
    </row>
    <row r="139" spans="1:25" ht="14.25" customHeight="1" x14ac:dyDescent="0.15">
      <c r="A139" s="3"/>
      <c r="B139" s="3"/>
      <c r="C139" s="3"/>
      <c r="D139" s="3"/>
      <c r="E139" s="3"/>
      <c r="F139" s="3"/>
      <c r="G139" s="4"/>
      <c r="H139" s="3"/>
      <c r="I139" s="3"/>
      <c r="J139" s="3"/>
      <c r="K139" s="3"/>
      <c r="L139" s="3"/>
      <c r="M139" s="3"/>
      <c r="N139" s="3"/>
      <c r="O139" s="4"/>
      <c r="P139" s="3"/>
      <c r="Q139" s="3"/>
      <c r="R139" s="3"/>
      <c r="S139" s="3"/>
      <c r="T139" s="3"/>
      <c r="U139" s="3"/>
      <c r="V139" s="3"/>
      <c r="W139" s="56"/>
      <c r="X139" s="56"/>
      <c r="Y139" s="3"/>
    </row>
    <row r="140" spans="1:25" ht="14.25" customHeight="1" x14ac:dyDescent="0.15">
      <c r="A140" s="3"/>
      <c r="B140" s="3"/>
      <c r="C140" s="3"/>
      <c r="D140" s="3"/>
      <c r="E140" s="3"/>
      <c r="F140" s="3"/>
      <c r="G140" s="4"/>
      <c r="H140" s="3"/>
      <c r="I140" s="3"/>
      <c r="J140" s="3"/>
      <c r="K140" s="3"/>
      <c r="L140" s="3"/>
      <c r="M140" s="3"/>
      <c r="N140" s="3"/>
      <c r="O140" s="4"/>
      <c r="P140" s="3"/>
      <c r="Q140" s="3"/>
      <c r="R140" s="3"/>
      <c r="S140" s="3"/>
      <c r="T140" s="3"/>
      <c r="U140" s="3"/>
      <c r="V140" s="3"/>
      <c r="W140" s="56"/>
      <c r="X140" s="56"/>
      <c r="Y140" s="3"/>
    </row>
    <row r="141" spans="1:25" ht="14.25" customHeight="1" x14ac:dyDescent="0.15">
      <c r="A141" s="3"/>
      <c r="B141" s="3"/>
      <c r="C141" s="3"/>
      <c r="D141" s="3"/>
      <c r="E141" s="3"/>
      <c r="F141" s="3"/>
      <c r="G141" s="4"/>
      <c r="H141" s="3"/>
      <c r="I141" s="3"/>
      <c r="J141" s="3"/>
      <c r="K141" s="3"/>
      <c r="L141" s="3"/>
      <c r="M141" s="3"/>
      <c r="N141" s="3"/>
      <c r="O141" s="4"/>
      <c r="P141" s="3"/>
      <c r="Q141" s="3"/>
      <c r="R141" s="3"/>
      <c r="S141" s="3"/>
      <c r="T141" s="3"/>
      <c r="U141" s="3"/>
      <c r="V141" s="3"/>
      <c r="W141" s="56"/>
      <c r="X141" s="56"/>
      <c r="Y141" s="3"/>
    </row>
    <row r="142" spans="1:25" ht="14.25" customHeight="1" x14ac:dyDescent="0.15">
      <c r="A142" s="3"/>
      <c r="B142" s="3"/>
      <c r="C142" s="3"/>
      <c r="D142" s="3"/>
      <c r="E142" s="3"/>
      <c r="F142" s="3"/>
      <c r="G142" s="4"/>
      <c r="H142" s="3"/>
      <c r="I142" s="3"/>
      <c r="J142" s="3"/>
      <c r="K142" s="3"/>
      <c r="L142" s="3"/>
      <c r="M142" s="3"/>
      <c r="N142" s="3"/>
      <c r="O142" s="4"/>
      <c r="P142" s="3"/>
      <c r="Q142" s="3"/>
      <c r="R142" s="3"/>
      <c r="S142" s="3"/>
      <c r="T142" s="3"/>
      <c r="U142" s="3"/>
      <c r="V142" s="3"/>
      <c r="W142" s="56"/>
      <c r="X142" s="56"/>
      <c r="Y142" s="3"/>
    </row>
    <row r="143" spans="1:25" ht="14.25" customHeight="1" x14ac:dyDescent="0.15">
      <c r="A143" s="3"/>
      <c r="B143" s="3"/>
      <c r="C143" s="3"/>
      <c r="D143" s="3"/>
      <c r="E143" s="3"/>
      <c r="F143" s="3"/>
      <c r="G143" s="4"/>
      <c r="H143" s="3"/>
      <c r="I143" s="3"/>
      <c r="J143" s="3"/>
      <c r="K143" s="3"/>
      <c r="L143" s="3"/>
      <c r="M143" s="3"/>
      <c r="N143" s="3"/>
      <c r="O143" s="4"/>
      <c r="P143" s="3"/>
      <c r="Q143" s="3"/>
      <c r="R143" s="3"/>
      <c r="S143" s="3"/>
      <c r="T143" s="3"/>
      <c r="U143" s="3"/>
      <c r="V143" s="3"/>
      <c r="W143" s="56"/>
      <c r="X143" s="56"/>
      <c r="Y143" s="3"/>
    </row>
    <row r="144" spans="1:25" ht="14.25" customHeight="1" x14ac:dyDescent="0.15">
      <c r="A144" s="3"/>
      <c r="B144" s="3"/>
      <c r="C144" s="3"/>
      <c r="D144" s="3"/>
      <c r="E144" s="3"/>
      <c r="F144" s="3"/>
      <c r="G144" s="4"/>
      <c r="H144" s="3"/>
      <c r="I144" s="3"/>
      <c r="J144" s="3"/>
      <c r="K144" s="3"/>
      <c r="L144" s="3"/>
      <c r="M144" s="3"/>
      <c r="N144" s="3"/>
      <c r="O144" s="4"/>
      <c r="P144" s="3"/>
      <c r="Q144" s="3"/>
      <c r="R144" s="3"/>
      <c r="S144" s="3"/>
      <c r="T144" s="3"/>
      <c r="U144" s="3"/>
      <c r="V144" s="3"/>
      <c r="W144" s="56"/>
      <c r="X144" s="56"/>
      <c r="Y144" s="3"/>
    </row>
    <row r="145" spans="1:25" ht="14.25" customHeight="1" x14ac:dyDescent="0.15">
      <c r="A145" s="3"/>
      <c r="B145" s="3"/>
      <c r="C145" s="3"/>
      <c r="D145" s="3"/>
      <c r="E145" s="3"/>
      <c r="F145" s="3"/>
      <c r="G145" s="4"/>
      <c r="H145" s="3"/>
      <c r="I145" s="3"/>
      <c r="J145" s="3"/>
      <c r="K145" s="3"/>
      <c r="L145" s="3"/>
      <c r="M145" s="3"/>
      <c r="N145" s="3"/>
      <c r="O145" s="4"/>
      <c r="P145" s="3"/>
      <c r="Q145" s="3"/>
      <c r="R145" s="3"/>
      <c r="S145" s="3"/>
      <c r="T145" s="3"/>
      <c r="U145" s="3"/>
      <c r="V145" s="3"/>
      <c r="W145" s="56"/>
      <c r="X145" s="56"/>
      <c r="Y145" s="3"/>
    </row>
    <row r="146" spans="1:25" ht="14.25" customHeight="1" x14ac:dyDescent="0.15">
      <c r="A146" s="3"/>
      <c r="B146" s="3"/>
      <c r="C146" s="3"/>
      <c r="D146" s="3"/>
      <c r="E146" s="3"/>
      <c r="F146" s="3"/>
      <c r="G146" s="4"/>
      <c r="H146" s="3"/>
      <c r="I146" s="3"/>
      <c r="J146" s="3"/>
      <c r="K146" s="3"/>
      <c r="L146" s="3"/>
      <c r="M146" s="3"/>
      <c r="N146" s="3"/>
      <c r="O146" s="4"/>
      <c r="P146" s="3"/>
      <c r="Q146" s="3"/>
      <c r="R146" s="3"/>
      <c r="S146" s="3"/>
      <c r="T146" s="3"/>
      <c r="U146" s="3"/>
      <c r="V146" s="3"/>
      <c r="W146" s="56"/>
      <c r="X146" s="56"/>
      <c r="Y146" s="3"/>
    </row>
    <row r="147" spans="1:25" ht="14.25" customHeight="1" x14ac:dyDescent="0.15">
      <c r="A147" s="3"/>
      <c r="B147" s="3"/>
      <c r="C147" s="3"/>
      <c r="D147" s="3"/>
      <c r="E147" s="3"/>
      <c r="F147" s="3"/>
      <c r="G147" s="4"/>
      <c r="H147" s="3"/>
      <c r="I147" s="3"/>
      <c r="J147" s="3"/>
      <c r="K147" s="3"/>
      <c r="L147" s="3"/>
      <c r="M147" s="3"/>
      <c r="N147" s="3"/>
      <c r="O147" s="4"/>
      <c r="P147" s="3"/>
      <c r="Q147" s="3"/>
      <c r="R147" s="3"/>
      <c r="S147" s="3"/>
      <c r="T147" s="3"/>
      <c r="U147" s="3"/>
      <c r="V147" s="3"/>
      <c r="W147" s="56"/>
      <c r="X147" s="56"/>
      <c r="Y147" s="3"/>
    </row>
    <row r="148" spans="1:25" ht="14.25" customHeight="1" x14ac:dyDescent="0.15">
      <c r="A148" s="3"/>
      <c r="B148" s="3"/>
      <c r="C148" s="3"/>
      <c r="D148" s="3"/>
      <c r="E148" s="3"/>
      <c r="F148" s="3"/>
      <c r="G148" s="4"/>
      <c r="H148" s="3"/>
      <c r="I148" s="3"/>
      <c r="J148" s="3"/>
      <c r="K148" s="3"/>
      <c r="L148" s="3"/>
      <c r="M148" s="3"/>
      <c r="N148" s="3"/>
      <c r="O148" s="4"/>
      <c r="P148" s="3"/>
      <c r="Q148" s="3"/>
      <c r="R148" s="3"/>
      <c r="S148" s="3"/>
      <c r="T148" s="3"/>
      <c r="U148" s="3"/>
      <c r="V148" s="3"/>
      <c r="W148" s="56"/>
      <c r="X148" s="56"/>
      <c r="Y148" s="3"/>
    </row>
    <row r="149" spans="1:25" ht="14.25" customHeight="1" x14ac:dyDescent="0.15">
      <c r="A149" s="3"/>
      <c r="B149" s="3"/>
      <c r="C149" s="3"/>
      <c r="D149" s="3"/>
      <c r="E149" s="3"/>
      <c r="F149" s="3"/>
      <c r="G149" s="4"/>
      <c r="H149" s="3"/>
      <c r="I149" s="3"/>
      <c r="J149" s="3"/>
      <c r="K149" s="3"/>
      <c r="L149" s="3"/>
      <c r="M149" s="3"/>
      <c r="N149" s="3"/>
      <c r="O149" s="4"/>
      <c r="P149" s="3"/>
      <c r="Q149" s="3"/>
      <c r="R149" s="3"/>
      <c r="S149" s="3"/>
      <c r="T149" s="3"/>
      <c r="U149" s="3"/>
      <c r="V149" s="3"/>
      <c r="W149" s="56"/>
      <c r="X149" s="56"/>
      <c r="Y149" s="3"/>
    </row>
    <row r="150" spans="1:25" ht="14.25" customHeight="1" x14ac:dyDescent="0.15">
      <c r="A150" s="3"/>
      <c r="B150" s="3"/>
      <c r="C150" s="3"/>
      <c r="D150" s="3"/>
      <c r="E150" s="3"/>
      <c r="F150" s="3"/>
      <c r="G150" s="4"/>
      <c r="H150" s="3"/>
      <c r="I150" s="3"/>
      <c r="J150" s="3"/>
      <c r="K150" s="3"/>
      <c r="L150" s="3"/>
      <c r="M150" s="3"/>
      <c r="N150" s="3"/>
      <c r="O150" s="4"/>
      <c r="P150" s="3"/>
      <c r="Q150" s="3"/>
      <c r="R150" s="3"/>
      <c r="S150" s="3"/>
      <c r="T150" s="3"/>
      <c r="U150" s="3"/>
      <c r="V150" s="3"/>
      <c r="W150" s="56"/>
      <c r="X150" s="56"/>
      <c r="Y150" s="3"/>
    </row>
    <row r="151" spans="1:25" ht="14.25" customHeight="1" x14ac:dyDescent="0.15">
      <c r="A151" s="3"/>
      <c r="B151" s="3"/>
      <c r="C151" s="3"/>
      <c r="D151" s="3"/>
      <c r="E151" s="3"/>
      <c r="F151" s="3"/>
      <c r="G151" s="4"/>
      <c r="H151" s="3"/>
      <c r="I151" s="3"/>
      <c r="J151" s="3"/>
      <c r="K151" s="3"/>
      <c r="L151" s="3"/>
      <c r="M151" s="3"/>
      <c r="N151" s="3"/>
      <c r="O151" s="4"/>
      <c r="P151" s="3"/>
      <c r="Q151" s="3"/>
      <c r="R151" s="3"/>
      <c r="S151" s="3"/>
      <c r="T151" s="3"/>
      <c r="U151" s="3"/>
      <c r="V151" s="3"/>
      <c r="W151" s="56"/>
      <c r="X151" s="56"/>
      <c r="Y151" s="3"/>
    </row>
    <row r="152" spans="1:25" ht="14.25" customHeight="1" x14ac:dyDescent="0.15">
      <c r="A152" s="3"/>
      <c r="B152" s="3"/>
      <c r="C152" s="3"/>
      <c r="D152" s="3"/>
      <c r="E152" s="3"/>
      <c r="F152" s="3"/>
      <c r="G152" s="4"/>
      <c r="H152" s="3"/>
      <c r="I152" s="3"/>
      <c r="J152" s="3"/>
      <c r="K152" s="3"/>
      <c r="L152" s="3"/>
      <c r="M152" s="3"/>
      <c r="N152" s="3"/>
      <c r="O152" s="4"/>
      <c r="P152" s="3"/>
      <c r="Q152" s="3"/>
      <c r="R152" s="3"/>
      <c r="S152" s="3"/>
      <c r="T152" s="3"/>
      <c r="U152" s="3"/>
      <c r="V152" s="3"/>
      <c r="W152" s="56"/>
      <c r="X152" s="56"/>
      <c r="Y152" s="3"/>
    </row>
    <row r="153" spans="1:25" ht="14.25" customHeight="1" x14ac:dyDescent="0.15">
      <c r="A153" s="3"/>
      <c r="B153" s="3"/>
      <c r="C153" s="3"/>
      <c r="D153" s="3"/>
      <c r="E153" s="3"/>
      <c r="F153" s="3"/>
      <c r="G153" s="4"/>
      <c r="H153" s="3"/>
      <c r="I153" s="3"/>
      <c r="J153" s="3"/>
      <c r="K153" s="3"/>
      <c r="L153" s="3"/>
      <c r="M153" s="3"/>
      <c r="N153" s="3"/>
      <c r="O153" s="4"/>
      <c r="P153" s="3"/>
      <c r="Q153" s="3"/>
      <c r="R153" s="3"/>
      <c r="S153" s="3"/>
      <c r="T153" s="3"/>
      <c r="U153" s="3"/>
      <c r="V153" s="3"/>
      <c r="W153" s="56"/>
      <c r="X153" s="56"/>
      <c r="Y153" s="3"/>
    </row>
    <row r="154" spans="1:25" ht="14.25" customHeight="1" x14ac:dyDescent="0.15">
      <c r="A154" s="3"/>
      <c r="B154" s="3"/>
      <c r="C154" s="3"/>
      <c r="D154" s="3"/>
      <c r="E154" s="3"/>
      <c r="F154" s="3"/>
      <c r="G154" s="4"/>
      <c r="H154" s="3"/>
      <c r="I154" s="3"/>
      <c r="J154" s="3"/>
      <c r="K154" s="3"/>
      <c r="L154" s="3"/>
      <c r="M154" s="3"/>
      <c r="N154" s="3"/>
      <c r="O154" s="4"/>
      <c r="P154" s="3"/>
      <c r="Q154" s="3"/>
      <c r="R154" s="3"/>
      <c r="S154" s="3"/>
      <c r="T154" s="3"/>
      <c r="U154" s="3"/>
      <c r="V154" s="3"/>
      <c r="W154" s="56"/>
      <c r="X154" s="56"/>
      <c r="Y154" s="3"/>
    </row>
    <row r="155" spans="1:25" ht="14.25" customHeight="1" x14ac:dyDescent="0.15">
      <c r="A155" s="3"/>
      <c r="B155" s="3"/>
      <c r="C155" s="3"/>
      <c r="D155" s="3"/>
      <c r="E155" s="3"/>
      <c r="F155" s="3"/>
      <c r="G155" s="4"/>
      <c r="H155" s="3"/>
      <c r="I155" s="3"/>
      <c r="J155" s="3"/>
      <c r="K155" s="3"/>
      <c r="L155" s="3"/>
      <c r="M155" s="3"/>
      <c r="N155" s="3"/>
      <c r="O155" s="4"/>
      <c r="P155" s="3"/>
      <c r="Q155" s="3"/>
      <c r="R155" s="3"/>
      <c r="S155" s="3"/>
      <c r="T155" s="3"/>
      <c r="U155" s="3"/>
      <c r="V155" s="3"/>
      <c r="W155" s="56"/>
      <c r="X155" s="56"/>
      <c r="Y155" s="3"/>
    </row>
    <row r="156" spans="1:25" ht="14.25" customHeight="1" x14ac:dyDescent="0.15">
      <c r="A156" s="3"/>
      <c r="B156" s="3"/>
      <c r="C156" s="3"/>
      <c r="D156" s="3"/>
      <c r="E156" s="3"/>
      <c r="F156" s="3"/>
      <c r="G156" s="4"/>
      <c r="H156" s="3"/>
      <c r="I156" s="3"/>
      <c r="J156" s="3"/>
      <c r="K156" s="3"/>
      <c r="L156" s="3"/>
      <c r="M156" s="3"/>
      <c r="N156" s="3"/>
      <c r="O156" s="4"/>
      <c r="P156" s="3"/>
      <c r="Q156" s="3"/>
      <c r="R156" s="3"/>
      <c r="S156" s="3"/>
      <c r="T156" s="3"/>
      <c r="U156" s="3"/>
      <c r="V156" s="3"/>
      <c r="W156" s="56"/>
      <c r="X156" s="56"/>
      <c r="Y156" s="3"/>
    </row>
    <row r="157" spans="1:25" ht="14.25" customHeight="1" x14ac:dyDescent="0.15">
      <c r="A157" s="3"/>
      <c r="B157" s="3"/>
      <c r="C157" s="3"/>
      <c r="D157" s="3"/>
      <c r="E157" s="3"/>
      <c r="F157" s="3"/>
      <c r="G157" s="4"/>
      <c r="H157" s="3"/>
      <c r="I157" s="3"/>
      <c r="J157" s="3"/>
      <c r="K157" s="3"/>
      <c r="L157" s="3"/>
      <c r="M157" s="3"/>
      <c r="N157" s="3"/>
      <c r="O157" s="4"/>
      <c r="P157" s="3"/>
      <c r="Q157" s="3"/>
      <c r="R157" s="3"/>
      <c r="S157" s="3"/>
      <c r="T157" s="3"/>
      <c r="U157" s="3"/>
      <c r="V157" s="3"/>
      <c r="W157" s="56"/>
      <c r="X157" s="56"/>
      <c r="Y157" s="3"/>
    </row>
    <row r="158" spans="1:25" ht="14.25" customHeight="1" x14ac:dyDescent="0.15">
      <c r="A158" s="3"/>
      <c r="B158" s="3"/>
      <c r="C158" s="3"/>
      <c r="D158" s="3"/>
      <c r="E158" s="3"/>
      <c r="F158" s="3"/>
      <c r="G158" s="4"/>
      <c r="H158" s="3"/>
      <c r="I158" s="3"/>
      <c r="J158" s="3"/>
      <c r="K158" s="3"/>
      <c r="L158" s="3"/>
      <c r="M158" s="3"/>
      <c r="N158" s="3"/>
      <c r="O158" s="4"/>
      <c r="P158" s="3"/>
      <c r="Q158" s="3"/>
      <c r="R158" s="3"/>
      <c r="S158" s="3"/>
      <c r="T158" s="3"/>
      <c r="U158" s="3"/>
      <c r="V158" s="3"/>
      <c r="W158" s="56"/>
      <c r="X158" s="56"/>
      <c r="Y158" s="3"/>
    </row>
    <row r="159" spans="1:25" ht="14.25" customHeight="1" x14ac:dyDescent="0.15">
      <c r="A159" s="3"/>
      <c r="B159" s="3"/>
      <c r="C159" s="3"/>
      <c r="D159" s="3"/>
      <c r="E159" s="3"/>
      <c r="F159" s="3"/>
      <c r="G159" s="4"/>
      <c r="H159" s="3"/>
      <c r="I159" s="3"/>
      <c r="J159" s="3"/>
      <c r="K159" s="3"/>
      <c r="L159" s="3"/>
      <c r="M159" s="3"/>
      <c r="N159" s="3"/>
      <c r="O159" s="4"/>
      <c r="P159" s="3"/>
      <c r="Q159" s="3"/>
      <c r="R159" s="3"/>
      <c r="S159" s="3"/>
      <c r="T159" s="3"/>
      <c r="U159" s="3"/>
      <c r="V159" s="3"/>
      <c r="W159" s="56"/>
      <c r="X159" s="56"/>
      <c r="Y159" s="3"/>
    </row>
    <row r="160" spans="1:25" ht="14.25" customHeight="1" x14ac:dyDescent="0.15">
      <c r="A160" s="3"/>
      <c r="B160" s="3"/>
      <c r="C160" s="3"/>
      <c r="D160" s="3"/>
      <c r="E160" s="3"/>
      <c r="F160" s="3"/>
      <c r="G160" s="4"/>
      <c r="H160" s="3"/>
      <c r="I160" s="3"/>
      <c r="J160" s="3"/>
      <c r="K160" s="3"/>
      <c r="L160" s="3"/>
      <c r="M160" s="3"/>
      <c r="N160" s="3"/>
      <c r="O160" s="4"/>
      <c r="P160" s="3"/>
      <c r="Q160" s="3"/>
      <c r="R160" s="3"/>
      <c r="S160" s="3"/>
      <c r="T160" s="3"/>
      <c r="U160" s="3"/>
      <c r="V160" s="3"/>
      <c r="W160" s="56"/>
      <c r="X160" s="56"/>
      <c r="Y160" s="3"/>
    </row>
    <row r="161" spans="1:25" ht="14.25" customHeight="1" x14ac:dyDescent="0.15">
      <c r="A161" s="3"/>
      <c r="B161" s="3"/>
      <c r="C161" s="3"/>
      <c r="D161" s="3"/>
      <c r="E161" s="3"/>
      <c r="F161" s="3"/>
      <c r="G161" s="4"/>
      <c r="H161" s="3"/>
      <c r="I161" s="3"/>
      <c r="J161" s="3"/>
      <c r="K161" s="3"/>
      <c r="L161" s="3"/>
      <c r="M161" s="3"/>
      <c r="N161" s="3"/>
      <c r="O161" s="4"/>
      <c r="P161" s="3"/>
      <c r="Q161" s="3"/>
      <c r="R161" s="3"/>
      <c r="S161" s="3"/>
      <c r="T161" s="3"/>
      <c r="U161" s="3"/>
      <c r="V161" s="3"/>
      <c r="W161" s="56"/>
      <c r="X161" s="56"/>
      <c r="Y161" s="3"/>
    </row>
    <row r="162" spans="1:25" ht="14.25" customHeight="1" x14ac:dyDescent="0.15">
      <c r="A162" s="3"/>
      <c r="B162" s="3"/>
      <c r="C162" s="3"/>
      <c r="D162" s="3"/>
      <c r="E162" s="3"/>
      <c r="F162" s="3"/>
      <c r="G162" s="4"/>
      <c r="H162" s="3"/>
      <c r="I162" s="3"/>
      <c r="J162" s="3"/>
      <c r="K162" s="3"/>
      <c r="L162" s="3"/>
      <c r="M162" s="3"/>
      <c r="N162" s="3"/>
      <c r="O162" s="4"/>
      <c r="P162" s="3"/>
      <c r="Q162" s="3"/>
      <c r="R162" s="3"/>
      <c r="S162" s="3"/>
      <c r="T162" s="3"/>
      <c r="U162" s="3"/>
      <c r="V162" s="3"/>
      <c r="W162" s="56"/>
      <c r="X162" s="56"/>
      <c r="Y162" s="3"/>
    </row>
    <row r="163" spans="1:25" ht="14.25" customHeight="1" x14ac:dyDescent="0.15">
      <c r="A163" s="3"/>
      <c r="B163" s="3"/>
      <c r="C163" s="3"/>
      <c r="D163" s="3"/>
      <c r="E163" s="3"/>
      <c r="F163" s="3"/>
      <c r="G163" s="4"/>
      <c r="H163" s="3"/>
      <c r="I163" s="3"/>
      <c r="J163" s="3"/>
      <c r="K163" s="3"/>
      <c r="L163" s="3"/>
      <c r="M163" s="3"/>
      <c r="N163" s="3"/>
      <c r="O163" s="4"/>
      <c r="P163" s="3"/>
      <c r="Q163" s="3"/>
      <c r="R163" s="3"/>
      <c r="S163" s="3"/>
      <c r="T163" s="3"/>
      <c r="U163" s="3"/>
      <c r="V163" s="3"/>
      <c r="W163" s="56"/>
      <c r="X163" s="56"/>
      <c r="Y163" s="3"/>
    </row>
    <row r="164" spans="1:25" ht="14.25" customHeight="1" x14ac:dyDescent="0.15">
      <c r="A164" s="3"/>
      <c r="B164" s="3"/>
      <c r="C164" s="3"/>
      <c r="D164" s="3"/>
      <c r="E164" s="3"/>
      <c r="F164" s="3"/>
      <c r="G164" s="4"/>
      <c r="H164" s="3"/>
      <c r="I164" s="3"/>
      <c r="J164" s="3"/>
      <c r="K164" s="3"/>
      <c r="L164" s="3"/>
      <c r="M164" s="3"/>
      <c r="N164" s="3"/>
      <c r="O164" s="4"/>
      <c r="P164" s="3"/>
      <c r="Q164" s="3"/>
      <c r="R164" s="3"/>
      <c r="S164" s="3"/>
      <c r="T164" s="3"/>
      <c r="U164" s="3"/>
      <c r="V164" s="3"/>
      <c r="W164" s="56"/>
      <c r="X164" s="56"/>
      <c r="Y164" s="3"/>
    </row>
    <row r="165" spans="1:25" ht="14.25" customHeight="1" x14ac:dyDescent="0.15">
      <c r="A165" s="3"/>
      <c r="B165" s="3"/>
      <c r="C165" s="3"/>
      <c r="D165" s="3"/>
      <c r="E165" s="3"/>
      <c r="F165" s="3"/>
      <c r="G165" s="4"/>
      <c r="H165" s="3"/>
      <c r="I165" s="3"/>
      <c r="J165" s="3"/>
      <c r="K165" s="3"/>
      <c r="L165" s="3"/>
      <c r="M165" s="3"/>
      <c r="N165" s="3"/>
      <c r="O165" s="4"/>
      <c r="P165" s="3"/>
      <c r="Q165" s="3"/>
      <c r="R165" s="3"/>
      <c r="S165" s="3"/>
      <c r="T165" s="3"/>
      <c r="U165" s="3"/>
      <c r="V165" s="3"/>
      <c r="W165" s="56"/>
      <c r="X165" s="56"/>
      <c r="Y165" s="3"/>
    </row>
    <row r="166" spans="1:25" ht="14.25" customHeight="1" x14ac:dyDescent="0.15">
      <c r="A166" s="3"/>
      <c r="B166" s="3"/>
      <c r="C166" s="3"/>
      <c r="D166" s="3"/>
      <c r="E166" s="3"/>
      <c r="F166" s="3"/>
      <c r="G166" s="4"/>
      <c r="H166" s="3"/>
      <c r="I166" s="3"/>
      <c r="J166" s="3"/>
      <c r="K166" s="3"/>
      <c r="L166" s="3"/>
      <c r="M166" s="3"/>
      <c r="N166" s="3"/>
      <c r="O166" s="4"/>
      <c r="P166" s="3"/>
      <c r="Q166" s="3"/>
      <c r="R166" s="3"/>
      <c r="S166" s="3"/>
      <c r="T166" s="3"/>
      <c r="U166" s="3"/>
      <c r="V166" s="3"/>
      <c r="W166" s="56"/>
      <c r="X166" s="56"/>
      <c r="Y166" s="3"/>
    </row>
    <row r="167" spans="1:25" ht="14.25" customHeight="1" x14ac:dyDescent="0.15">
      <c r="A167" s="3"/>
      <c r="B167" s="3"/>
      <c r="C167" s="3"/>
      <c r="D167" s="3"/>
      <c r="E167" s="3"/>
      <c r="F167" s="3"/>
      <c r="G167" s="4"/>
      <c r="H167" s="3"/>
      <c r="I167" s="3"/>
      <c r="J167" s="3"/>
      <c r="K167" s="3"/>
      <c r="L167" s="3"/>
      <c r="M167" s="3"/>
      <c r="N167" s="3"/>
      <c r="O167" s="4"/>
      <c r="P167" s="3"/>
      <c r="Q167" s="3"/>
      <c r="R167" s="3"/>
      <c r="S167" s="3"/>
      <c r="T167" s="3"/>
      <c r="U167" s="3"/>
      <c r="V167" s="3"/>
      <c r="W167" s="56"/>
      <c r="X167" s="56"/>
      <c r="Y167" s="3"/>
    </row>
    <row r="168" spans="1:25" ht="14.25" customHeight="1" x14ac:dyDescent="0.15">
      <c r="A168" s="3"/>
      <c r="B168" s="3"/>
      <c r="C168" s="3"/>
      <c r="D168" s="3"/>
      <c r="E168" s="3"/>
      <c r="F168" s="3"/>
      <c r="G168" s="4"/>
      <c r="H168" s="3"/>
      <c r="I168" s="3"/>
      <c r="J168" s="3"/>
      <c r="K168" s="3"/>
      <c r="L168" s="3"/>
      <c r="M168" s="3"/>
      <c r="N168" s="3"/>
      <c r="O168" s="4"/>
      <c r="P168" s="3"/>
      <c r="Q168" s="3"/>
      <c r="R168" s="3"/>
      <c r="S168" s="3"/>
      <c r="T168" s="3"/>
      <c r="U168" s="3"/>
      <c r="V168" s="3"/>
      <c r="W168" s="56"/>
      <c r="X168" s="56"/>
      <c r="Y168" s="3"/>
    </row>
    <row r="169" spans="1:25" ht="14.25" customHeight="1" x14ac:dyDescent="0.15">
      <c r="A169" s="3"/>
      <c r="B169" s="3"/>
      <c r="C169" s="3"/>
      <c r="D169" s="3"/>
      <c r="E169" s="3"/>
      <c r="F169" s="3"/>
      <c r="G169" s="4"/>
      <c r="H169" s="3"/>
      <c r="I169" s="3"/>
      <c r="J169" s="3"/>
      <c r="K169" s="3"/>
      <c r="L169" s="3"/>
      <c r="M169" s="3"/>
      <c r="N169" s="3"/>
      <c r="O169" s="4"/>
      <c r="P169" s="3"/>
      <c r="Q169" s="3"/>
      <c r="R169" s="3"/>
      <c r="S169" s="3"/>
      <c r="T169" s="3"/>
      <c r="U169" s="3"/>
      <c r="V169" s="3"/>
      <c r="W169" s="56"/>
      <c r="X169" s="56"/>
      <c r="Y169" s="3"/>
    </row>
    <row r="170" spans="1:25" ht="14.25" customHeight="1" x14ac:dyDescent="0.15">
      <c r="A170" s="3"/>
      <c r="B170" s="3"/>
      <c r="C170" s="3"/>
      <c r="D170" s="3"/>
      <c r="E170" s="3"/>
      <c r="F170" s="3"/>
      <c r="G170" s="4"/>
      <c r="H170" s="3"/>
      <c r="I170" s="3"/>
      <c r="J170" s="3"/>
      <c r="K170" s="3"/>
      <c r="L170" s="3"/>
      <c r="M170" s="3"/>
      <c r="N170" s="3"/>
      <c r="O170" s="4"/>
      <c r="P170" s="3"/>
      <c r="Q170" s="3"/>
      <c r="R170" s="3"/>
      <c r="S170" s="3"/>
      <c r="T170" s="3"/>
      <c r="U170" s="3"/>
      <c r="V170" s="3"/>
      <c r="W170" s="56"/>
      <c r="X170" s="56"/>
      <c r="Y170" s="3"/>
    </row>
    <row r="171" spans="1:25" ht="14.25" customHeight="1" x14ac:dyDescent="0.15">
      <c r="A171" s="3"/>
      <c r="B171" s="3"/>
      <c r="C171" s="3"/>
      <c r="D171" s="3"/>
      <c r="E171" s="3"/>
      <c r="F171" s="3"/>
      <c r="G171" s="4"/>
      <c r="H171" s="3"/>
      <c r="I171" s="3"/>
      <c r="J171" s="3"/>
      <c r="K171" s="3"/>
      <c r="L171" s="3"/>
      <c r="M171" s="3"/>
      <c r="N171" s="3"/>
      <c r="O171" s="4"/>
      <c r="P171" s="3"/>
      <c r="Q171" s="3"/>
      <c r="R171" s="3"/>
      <c r="S171" s="3"/>
      <c r="T171" s="3"/>
      <c r="U171" s="3"/>
      <c r="V171" s="3"/>
      <c r="W171" s="56"/>
      <c r="X171" s="56"/>
      <c r="Y171" s="3"/>
    </row>
    <row r="172" spans="1:25" ht="14.25" customHeight="1" x14ac:dyDescent="0.15">
      <c r="A172" s="3"/>
      <c r="B172" s="3"/>
      <c r="C172" s="3"/>
      <c r="D172" s="3"/>
      <c r="E172" s="3"/>
      <c r="F172" s="3"/>
      <c r="G172" s="4"/>
      <c r="H172" s="3"/>
      <c r="I172" s="3"/>
      <c r="J172" s="3"/>
      <c r="K172" s="3"/>
      <c r="L172" s="3"/>
      <c r="M172" s="3"/>
      <c r="N172" s="3"/>
      <c r="O172" s="4"/>
      <c r="P172" s="3"/>
      <c r="Q172" s="3"/>
      <c r="R172" s="3"/>
      <c r="S172" s="3"/>
      <c r="T172" s="3"/>
      <c r="U172" s="3"/>
      <c r="V172" s="3"/>
      <c r="W172" s="56"/>
      <c r="X172" s="56"/>
      <c r="Y172" s="3"/>
    </row>
    <row r="173" spans="1:25" ht="14.25" customHeight="1" x14ac:dyDescent="0.15">
      <c r="A173" s="3"/>
      <c r="B173" s="3"/>
      <c r="C173" s="3"/>
      <c r="D173" s="3"/>
      <c r="E173" s="3"/>
      <c r="F173" s="3"/>
      <c r="G173" s="4"/>
      <c r="H173" s="3"/>
      <c r="I173" s="3"/>
      <c r="J173" s="3"/>
      <c r="K173" s="3"/>
      <c r="L173" s="3"/>
      <c r="M173" s="3"/>
      <c r="N173" s="3"/>
      <c r="O173" s="4"/>
      <c r="P173" s="3"/>
      <c r="Q173" s="3"/>
      <c r="R173" s="3"/>
      <c r="S173" s="3"/>
      <c r="T173" s="3"/>
      <c r="U173" s="3"/>
      <c r="V173" s="3"/>
      <c r="W173" s="56"/>
      <c r="X173" s="56"/>
      <c r="Y173" s="3"/>
    </row>
    <row r="174" spans="1:25" ht="14.25" customHeight="1" x14ac:dyDescent="0.15">
      <c r="A174" s="3"/>
      <c r="B174" s="3"/>
      <c r="C174" s="3"/>
      <c r="D174" s="3"/>
      <c r="E174" s="3"/>
      <c r="F174" s="3"/>
      <c r="G174" s="4"/>
      <c r="H174" s="3"/>
      <c r="I174" s="3"/>
      <c r="J174" s="3"/>
      <c r="K174" s="3"/>
      <c r="L174" s="3"/>
      <c r="M174" s="3"/>
      <c r="N174" s="3"/>
      <c r="O174" s="4"/>
      <c r="P174" s="3"/>
      <c r="Q174" s="3"/>
      <c r="R174" s="3"/>
      <c r="S174" s="3"/>
      <c r="T174" s="3"/>
      <c r="U174" s="3"/>
      <c r="V174" s="3"/>
      <c r="W174" s="56"/>
      <c r="X174" s="56"/>
      <c r="Y174" s="3"/>
    </row>
    <row r="175" spans="1:25" ht="14.25" customHeight="1" x14ac:dyDescent="0.15">
      <c r="A175" s="3"/>
      <c r="B175" s="3"/>
      <c r="C175" s="3"/>
      <c r="D175" s="3"/>
      <c r="E175" s="3"/>
      <c r="F175" s="3"/>
      <c r="G175" s="4"/>
      <c r="H175" s="3"/>
      <c r="I175" s="3"/>
      <c r="J175" s="3"/>
      <c r="K175" s="3"/>
      <c r="L175" s="3"/>
      <c r="M175" s="3"/>
      <c r="N175" s="3"/>
      <c r="O175" s="4"/>
      <c r="P175" s="3"/>
      <c r="Q175" s="3"/>
      <c r="R175" s="3"/>
      <c r="S175" s="3"/>
      <c r="T175" s="3"/>
      <c r="U175" s="3"/>
      <c r="V175" s="3"/>
      <c r="W175" s="56"/>
      <c r="X175" s="56"/>
      <c r="Y175" s="3"/>
    </row>
    <row r="176" spans="1:25" ht="14.25" customHeight="1" x14ac:dyDescent="0.15">
      <c r="A176" s="3"/>
      <c r="B176" s="3"/>
      <c r="C176" s="3"/>
      <c r="D176" s="3"/>
      <c r="E176" s="3"/>
      <c r="F176" s="3"/>
      <c r="G176" s="4"/>
      <c r="H176" s="3"/>
      <c r="I176" s="3"/>
      <c r="J176" s="3"/>
      <c r="K176" s="3"/>
      <c r="L176" s="3"/>
      <c r="M176" s="3"/>
      <c r="N176" s="3"/>
      <c r="O176" s="4"/>
      <c r="P176" s="3"/>
      <c r="Q176" s="3"/>
      <c r="R176" s="3"/>
      <c r="S176" s="3"/>
      <c r="T176" s="3"/>
      <c r="U176" s="3"/>
      <c r="V176" s="3"/>
      <c r="W176" s="56"/>
      <c r="X176" s="56"/>
      <c r="Y176" s="3"/>
    </row>
    <row r="177" spans="1:25" ht="14.25" customHeight="1" x14ac:dyDescent="0.15">
      <c r="A177" s="3"/>
      <c r="B177" s="3"/>
      <c r="C177" s="3"/>
      <c r="D177" s="3"/>
      <c r="E177" s="3"/>
      <c r="F177" s="3"/>
      <c r="G177" s="4"/>
      <c r="H177" s="3"/>
      <c r="I177" s="3"/>
      <c r="J177" s="3"/>
      <c r="K177" s="3"/>
      <c r="L177" s="3"/>
      <c r="M177" s="3"/>
      <c r="N177" s="3"/>
      <c r="O177" s="4"/>
      <c r="P177" s="3"/>
      <c r="Q177" s="3"/>
      <c r="R177" s="3"/>
      <c r="S177" s="3"/>
      <c r="T177" s="3"/>
      <c r="U177" s="3"/>
      <c r="V177" s="3"/>
      <c r="W177" s="56"/>
      <c r="X177" s="56"/>
      <c r="Y177" s="3"/>
    </row>
    <row r="178" spans="1:25" ht="14.25" customHeight="1" x14ac:dyDescent="0.15">
      <c r="A178" s="3"/>
      <c r="B178" s="3"/>
      <c r="C178" s="3"/>
      <c r="D178" s="3"/>
      <c r="E178" s="3"/>
      <c r="F178" s="3"/>
      <c r="G178" s="4"/>
      <c r="H178" s="3"/>
      <c r="I178" s="3"/>
      <c r="J178" s="3"/>
      <c r="K178" s="3"/>
      <c r="L178" s="3"/>
      <c r="M178" s="3"/>
      <c r="N178" s="3"/>
      <c r="O178" s="4"/>
      <c r="P178" s="3"/>
      <c r="Q178" s="3"/>
      <c r="R178" s="3"/>
      <c r="S178" s="3"/>
      <c r="T178" s="3"/>
      <c r="U178" s="3"/>
      <c r="V178" s="3"/>
      <c r="W178" s="56"/>
      <c r="X178" s="56"/>
      <c r="Y178" s="3"/>
    </row>
    <row r="179" spans="1:25" ht="14.25" customHeight="1" x14ac:dyDescent="0.15">
      <c r="A179" s="3"/>
      <c r="B179" s="3"/>
      <c r="C179" s="3"/>
      <c r="D179" s="3"/>
      <c r="E179" s="3"/>
      <c r="F179" s="3"/>
      <c r="G179" s="4"/>
      <c r="H179" s="3"/>
      <c r="I179" s="3"/>
      <c r="J179" s="3"/>
      <c r="K179" s="3"/>
      <c r="L179" s="3"/>
      <c r="M179" s="3"/>
      <c r="N179" s="3"/>
      <c r="O179" s="4"/>
      <c r="P179" s="3"/>
      <c r="Q179" s="3"/>
      <c r="R179" s="3"/>
      <c r="S179" s="3"/>
      <c r="T179" s="3"/>
      <c r="U179" s="3"/>
      <c r="V179" s="3"/>
      <c r="W179" s="56"/>
      <c r="X179" s="56"/>
      <c r="Y179" s="3"/>
    </row>
    <row r="180" spans="1:25" ht="14.25" customHeight="1" x14ac:dyDescent="0.15">
      <c r="A180" s="3"/>
      <c r="B180" s="3"/>
      <c r="C180" s="3"/>
      <c r="D180" s="3"/>
      <c r="E180" s="3"/>
      <c r="F180" s="3"/>
      <c r="G180" s="4"/>
      <c r="H180" s="3"/>
      <c r="I180" s="3"/>
      <c r="J180" s="3"/>
      <c r="K180" s="3"/>
      <c r="L180" s="3"/>
      <c r="M180" s="3"/>
      <c r="N180" s="3"/>
      <c r="O180" s="4"/>
      <c r="P180" s="3"/>
      <c r="Q180" s="3"/>
      <c r="R180" s="3"/>
      <c r="S180" s="3"/>
      <c r="T180" s="3"/>
      <c r="U180" s="3"/>
      <c r="V180" s="3"/>
      <c r="W180" s="56"/>
      <c r="X180" s="56"/>
      <c r="Y180" s="3"/>
    </row>
    <row r="181" spans="1:25" ht="14.25" customHeight="1" x14ac:dyDescent="0.15">
      <c r="A181" s="3"/>
      <c r="B181" s="3"/>
      <c r="C181" s="3"/>
      <c r="D181" s="3"/>
      <c r="E181" s="3"/>
      <c r="F181" s="3"/>
      <c r="G181" s="4"/>
      <c r="H181" s="3"/>
      <c r="I181" s="3"/>
      <c r="J181" s="3"/>
      <c r="K181" s="3"/>
      <c r="L181" s="3"/>
      <c r="M181" s="3"/>
      <c r="N181" s="3"/>
      <c r="O181" s="4"/>
      <c r="P181" s="3"/>
      <c r="Q181" s="3"/>
      <c r="R181" s="3"/>
      <c r="S181" s="3"/>
      <c r="T181" s="3"/>
      <c r="U181" s="3"/>
      <c r="V181" s="3"/>
      <c r="W181" s="56"/>
      <c r="X181" s="56"/>
      <c r="Y181" s="3"/>
    </row>
    <row r="182" spans="1:25" ht="14.25" customHeight="1" x14ac:dyDescent="0.15">
      <c r="A182" s="3"/>
      <c r="B182" s="3"/>
      <c r="C182" s="3"/>
      <c r="D182" s="3"/>
      <c r="E182" s="3"/>
      <c r="F182" s="3"/>
      <c r="G182" s="4"/>
      <c r="H182" s="3"/>
      <c r="I182" s="3"/>
      <c r="J182" s="3"/>
      <c r="K182" s="3"/>
      <c r="L182" s="3"/>
      <c r="M182" s="3"/>
      <c r="N182" s="3"/>
      <c r="O182" s="4"/>
      <c r="P182" s="3"/>
      <c r="Q182" s="3"/>
      <c r="R182" s="3"/>
      <c r="S182" s="3"/>
      <c r="T182" s="3"/>
      <c r="U182" s="3"/>
      <c r="V182" s="3"/>
      <c r="W182" s="56"/>
      <c r="X182" s="56"/>
      <c r="Y182" s="3"/>
    </row>
    <row r="183" spans="1:25" ht="14.25" customHeight="1" x14ac:dyDescent="0.15">
      <c r="A183" s="3"/>
      <c r="B183" s="3"/>
      <c r="C183" s="3"/>
      <c r="D183" s="3"/>
      <c r="E183" s="3"/>
      <c r="F183" s="3"/>
      <c r="G183" s="4"/>
      <c r="H183" s="3"/>
      <c r="I183" s="3"/>
      <c r="J183" s="3"/>
      <c r="K183" s="3"/>
      <c r="L183" s="3"/>
      <c r="M183" s="3"/>
      <c r="N183" s="3"/>
      <c r="O183" s="4"/>
      <c r="P183" s="3"/>
      <c r="Q183" s="3"/>
      <c r="R183" s="3"/>
      <c r="S183" s="3"/>
      <c r="T183" s="3"/>
      <c r="U183" s="3"/>
      <c r="V183" s="3"/>
      <c r="W183" s="56"/>
      <c r="X183" s="56"/>
      <c r="Y183" s="3"/>
    </row>
    <row r="184" spans="1:25" ht="14.25" customHeight="1" x14ac:dyDescent="0.15">
      <c r="A184" s="3"/>
      <c r="B184" s="3"/>
      <c r="C184" s="3"/>
      <c r="D184" s="3"/>
      <c r="E184" s="3"/>
      <c r="F184" s="3"/>
      <c r="G184" s="4"/>
      <c r="H184" s="3"/>
      <c r="I184" s="3"/>
      <c r="J184" s="3"/>
      <c r="K184" s="3"/>
      <c r="L184" s="3"/>
      <c r="M184" s="3"/>
      <c r="N184" s="3"/>
      <c r="O184" s="4"/>
      <c r="P184" s="3"/>
      <c r="Q184" s="3"/>
      <c r="R184" s="3"/>
      <c r="S184" s="3"/>
      <c r="T184" s="3"/>
      <c r="U184" s="3"/>
      <c r="V184" s="3"/>
      <c r="W184" s="56"/>
      <c r="X184" s="56"/>
      <c r="Y184" s="3"/>
    </row>
    <row r="185" spans="1:25" ht="14.25" customHeight="1" x14ac:dyDescent="0.15">
      <c r="A185" s="3"/>
      <c r="B185" s="3"/>
      <c r="C185" s="3"/>
      <c r="D185" s="3"/>
      <c r="E185" s="3"/>
      <c r="F185" s="3"/>
      <c r="G185" s="4"/>
      <c r="H185" s="3"/>
      <c r="I185" s="3"/>
      <c r="J185" s="3"/>
      <c r="K185" s="3"/>
      <c r="L185" s="3"/>
      <c r="M185" s="3"/>
      <c r="N185" s="3"/>
      <c r="O185" s="4"/>
      <c r="P185" s="3"/>
      <c r="Q185" s="3"/>
      <c r="R185" s="3"/>
      <c r="S185" s="3"/>
      <c r="T185" s="3"/>
      <c r="U185" s="3"/>
      <c r="V185" s="3"/>
      <c r="W185" s="56"/>
      <c r="X185" s="56"/>
      <c r="Y185" s="3"/>
    </row>
    <row r="186" spans="1:25" ht="14.25" customHeight="1" x14ac:dyDescent="0.15">
      <c r="A186" s="3"/>
      <c r="B186" s="3"/>
      <c r="C186" s="3"/>
      <c r="D186" s="3"/>
      <c r="E186" s="3"/>
      <c r="F186" s="3"/>
      <c r="G186" s="4"/>
      <c r="H186" s="3"/>
      <c r="I186" s="3"/>
      <c r="J186" s="3"/>
      <c r="K186" s="3"/>
      <c r="L186" s="3"/>
      <c r="M186" s="3"/>
      <c r="N186" s="3"/>
      <c r="O186" s="4"/>
      <c r="P186" s="3"/>
      <c r="Q186" s="3"/>
      <c r="R186" s="3"/>
      <c r="S186" s="3"/>
      <c r="T186" s="3"/>
      <c r="U186" s="3"/>
      <c r="V186" s="3"/>
      <c r="W186" s="56"/>
      <c r="X186" s="56"/>
      <c r="Y186" s="3"/>
    </row>
    <row r="187" spans="1:25" ht="14.25" customHeight="1" x14ac:dyDescent="0.15">
      <c r="A187" s="3"/>
      <c r="B187" s="3"/>
      <c r="C187" s="3"/>
      <c r="D187" s="3"/>
      <c r="E187" s="3"/>
      <c r="F187" s="3"/>
      <c r="G187" s="4"/>
      <c r="H187" s="3"/>
      <c r="I187" s="3"/>
      <c r="J187" s="3"/>
      <c r="K187" s="3"/>
      <c r="L187" s="3"/>
      <c r="M187" s="3"/>
      <c r="N187" s="3"/>
      <c r="O187" s="4"/>
      <c r="P187" s="3"/>
      <c r="Q187" s="3"/>
      <c r="R187" s="3"/>
      <c r="S187" s="3"/>
      <c r="T187" s="3"/>
      <c r="U187" s="3"/>
      <c r="V187" s="3"/>
      <c r="W187" s="56"/>
      <c r="X187" s="56"/>
      <c r="Y187" s="3"/>
    </row>
    <row r="188" spans="1:25" ht="14.25" customHeight="1" x14ac:dyDescent="0.15">
      <c r="A188" s="3"/>
      <c r="B188" s="3"/>
      <c r="C188" s="3"/>
      <c r="D188" s="3"/>
      <c r="E188" s="3"/>
      <c r="F188" s="3"/>
      <c r="G188" s="4"/>
      <c r="H188" s="3"/>
      <c r="I188" s="3"/>
      <c r="J188" s="3"/>
      <c r="K188" s="3"/>
      <c r="L188" s="3"/>
      <c r="M188" s="3"/>
      <c r="N188" s="3"/>
      <c r="O188" s="4"/>
      <c r="P188" s="3"/>
      <c r="Q188" s="3"/>
      <c r="R188" s="3"/>
      <c r="S188" s="3"/>
      <c r="T188" s="3"/>
      <c r="U188" s="3"/>
      <c r="V188" s="3"/>
      <c r="W188" s="56"/>
      <c r="X188" s="56"/>
      <c r="Y188" s="3"/>
    </row>
    <row r="189" spans="1:25" ht="14.25" customHeight="1" x14ac:dyDescent="0.15">
      <c r="A189" s="3"/>
      <c r="B189" s="3"/>
      <c r="C189" s="3"/>
      <c r="D189" s="3"/>
      <c r="E189" s="3"/>
      <c r="F189" s="3"/>
      <c r="G189" s="4"/>
      <c r="H189" s="3"/>
      <c r="I189" s="3"/>
      <c r="J189" s="3"/>
      <c r="K189" s="3"/>
      <c r="L189" s="3"/>
      <c r="M189" s="3"/>
      <c r="N189" s="3"/>
      <c r="O189" s="4"/>
      <c r="P189" s="3"/>
      <c r="Q189" s="3"/>
      <c r="R189" s="3"/>
      <c r="S189" s="3"/>
      <c r="T189" s="3"/>
      <c r="U189" s="3"/>
      <c r="V189" s="3"/>
      <c r="W189" s="56"/>
      <c r="X189" s="56"/>
      <c r="Y189" s="3"/>
    </row>
    <row r="190" spans="1:25" ht="14.25" customHeight="1" x14ac:dyDescent="0.15">
      <c r="A190" s="3"/>
      <c r="B190" s="3"/>
      <c r="C190" s="3"/>
      <c r="D190" s="3"/>
      <c r="E190" s="3"/>
      <c r="F190" s="3"/>
      <c r="G190" s="4"/>
      <c r="H190" s="3"/>
      <c r="I190" s="3"/>
      <c r="J190" s="3"/>
      <c r="K190" s="3"/>
      <c r="L190" s="3"/>
      <c r="M190" s="3"/>
      <c r="N190" s="3"/>
      <c r="O190" s="4"/>
      <c r="P190" s="3"/>
      <c r="Q190" s="3"/>
      <c r="R190" s="3"/>
      <c r="S190" s="3"/>
      <c r="T190" s="3"/>
      <c r="U190" s="3"/>
      <c r="V190" s="3"/>
      <c r="W190" s="56"/>
      <c r="X190" s="56"/>
      <c r="Y190" s="3"/>
    </row>
    <row r="191" spans="1:25" ht="14.25" customHeight="1" x14ac:dyDescent="0.15">
      <c r="A191" s="3"/>
      <c r="B191" s="3"/>
      <c r="C191" s="3"/>
      <c r="D191" s="3"/>
      <c r="E191" s="3"/>
      <c r="F191" s="3"/>
      <c r="G191" s="4"/>
      <c r="H191" s="3"/>
      <c r="I191" s="3"/>
      <c r="J191" s="3"/>
      <c r="K191" s="3"/>
      <c r="L191" s="3"/>
      <c r="M191" s="3"/>
      <c r="N191" s="3"/>
      <c r="O191" s="4"/>
      <c r="P191" s="3"/>
      <c r="Q191" s="3"/>
      <c r="R191" s="3"/>
      <c r="S191" s="3"/>
      <c r="T191" s="3"/>
      <c r="U191" s="3"/>
      <c r="V191" s="3"/>
      <c r="W191" s="56"/>
      <c r="X191" s="56"/>
      <c r="Y191" s="3"/>
    </row>
    <row r="192" spans="1:25" ht="14.25" customHeight="1" x14ac:dyDescent="0.15">
      <c r="A192" s="3"/>
      <c r="B192" s="3"/>
      <c r="C192" s="3"/>
      <c r="D192" s="3"/>
      <c r="E192" s="3"/>
      <c r="F192" s="3"/>
      <c r="G192" s="4"/>
      <c r="H192" s="3"/>
      <c r="I192" s="3"/>
      <c r="J192" s="3"/>
      <c r="K192" s="3"/>
      <c r="L192" s="3"/>
      <c r="M192" s="3"/>
      <c r="N192" s="3"/>
      <c r="O192" s="4"/>
      <c r="P192" s="3"/>
      <c r="Q192" s="3"/>
      <c r="R192" s="3"/>
      <c r="S192" s="3"/>
      <c r="T192" s="3"/>
      <c r="U192" s="3"/>
      <c r="V192" s="3"/>
      <c r="W192" s="56"/>
      <c r="X192" s="56"/>
      <c r="Y192" s="3"/>
    </row>
    <row r="193" spans="1:25" ht="14.25" customHeight="1" x14ac:dyDescent="0.15">
      <c r="A193" s="3"/>
      <c r="B193" s="3"/>
      <c r="C193" s="3"/>
      <c r="D193" s="3"/>
      <c r="E193" s="3"/>
      <c r="F193" s="3"/>
      <c r="G193" s="4"/>
      <c r="H193" s="3"/>
      <c r="I193" s="3"/>
      <c r="J193" s="3"/>
      <c r="K193" s="3"/>
      <c r="L193" s="3"/>
      <c r="M193" s="3"/>
      <c r="N193" s="3"/>
      <c r="O193" s="4"/>
      <c r="P193" s="3"/>
      <c r="Q193" s="3"/>
      <c r="R193" s="3"/>
      <c r="S193" s="3"/>
      <c r="T193" s="3"/>
      <c r="U193" s="3"/>
      <c r="V193" s="3"/>
      <c r="W193" s="56"/>
      <c r="X193" s="56"/>
      <c r="Y193" s="3"/>
    </row>
    <row r="194" spans="1:25" ht="14.25" customHeight="1" x14ac:dyDescent="0.15">
      <c r="A194" s="3"/>
      <c r="B194" s="3"/>
      <c r="C194" s="3"/>
      <c r="D194" s="3"/>
      <c r="E194" s="3"/>
      <c r="F194" s="3"/>
      <c r="G194" s="4"/>
      <c r="H194" s="3"/>
      <c r="I194" s="3"/>
      <c r="J194" s="3"/>
      <c r="K194" s="3"/>
      <c r="L194" s="3"/>
      <c r="M194" s="3"/>
      <c r="N194" s="3"/>
      <c r="O194" s="4"/>
      <c r="P194" s="3"/>
      <c r="Q194" s="3"/>
      <c r="R194" s="3"/>
      <c r="S194" s="3"/>
      <c r="T194" s="3"/>
      <c r="U194" s="3"/>
      <c r="V194" s="3"/>
      <c r="W194" s="56"/>
      <c r="X194" s="56"/>
      <c r="Y194" s="3"/>
    </row>
    <row r="195" spans="1:25" ht="14.25" customHeight="1" x14ac:dyDescent="0.15">
      <c r="A195" s="3"/>
      <c r="B195" s="3"/>
      <c r="C195" s="3"/>
      <c r="D195" s="3"/>
      <c r="E195" s="3"/>
      <c r="F195" s="3"/>
      <c r="G195" s="4"/>
      <c r="H195" s="3"/>
      <c r="I195" s="3"/>
      <c r="J195" s="3"/>
      <c r="K195" s="3"/>
      <c r="L195" s="3"/>
      <c r="M195" s="3"/>
      <c r="N195" s="3"/>
      <c r="O195" s="4"/>
      <c r="P195" s="3"/>
      <c r="Q195" s="3"/>
      <c r="R195" s="3"/>
      <c r="S195" s="3"/>
      <c r="T195" s="3"/>
      <c r="U195" s="3"/>
      <c r="V195" s="3"/>
      <c r="W195" s="56"/>
      <c r="X195" s="56"/>
      <c r="Y195" s="3"/>
    </row>
    <row r="196" spans="1:25" ht="14.25" customHeight="1" x14ac:dyDescent="0.15">
      <c r="A196" s="3"/>
      <c r="B196" s="3"/>
      <c r="C196" s="3"/>
      <c r="D196" s="3"/>
      <c r="E196" s="3"/>
      <c r="F196" s="3"/>
      <c r="G196" s="4"/>
      <c r="H196" s="3"/>
      <c r="I196" s="3"/>
      <c r="J196" s="3"/>
      <c r="K196" s="3"/>
      <c r="L196" s="3"/>
      <c r="M196" s="3"/>
      <c r="N196" s="3"/>
      <c r="O196" s="4"/>
      <c r="P196" s="3"/>
      <c r="Q196" s="3"/>
      <c r="R196" s="3"/>
      <c r="S196" s="3"/>
      <c r="T196" s="3"/>
      <c r="U196" s="3"/>
      <c r="V196" s="3"/>
      <c r="W196" s="56"/>
      <c r="X196" s="56"/>
      <c r="Y196" s="3"/>
    </row>
    <row r="197" spans="1:25" ht="14.25" customHeight="1" x14ac:dyDescent="0.15">
      <c r="A197" s="3"/>
      <c r="B197" s="3"/>
      <c r="C197" s="3"/>
      <c r="D197" s="3"/>
      <c r="E197" s="3"/>
      <c r="F197" s="3"/>
      <c r="G197" s="4"/>
      <c r="H197" s="3"/>
      <c r="I197" s="3"/>
      <c r="J197" s="3"/>
      <c r="K197" s="3"/>
      <c r="L197" s="3"/>
      <c r="M197" s="3"/>
      <c r="N197" s="3"/>
      <c r="O197" s="4"/>
      <c r="P197" s="3"/>
      <c r="Q197" s="3"/>
      <c r="R197" s="3"/>
      <c r="S197" s="3"/>
      <c r="T197" s="3"/>
      <c r="U197" s="3"/>
      <c r="V197" s="3"/>
      <c r="W197" s="56"/>
      <c r="X197" s="56"/>
      <c r="Y197" s="3"/>
    </row>
    <row r="198" spans="1:25" ht="14.25" customHeight="1" x14ac:dyDescent="0.15">
      <c r="A198" s="3"/>
      <c r="B198" s="3"/>
      <c r="C198" s="3"/>
      <c r="D198" s="3"/>
      <c r="E198" s="3"/>
      <c r="F198" s="3"/>
      <c r="G198" s="4"/>
      <c r="H198" s="3"/>
      <c r="I198" s="3"/>
      <c r="J198" s="3"/>
      <c r="K198" s="3"/>
      <c r="L198" s="3"/>
      <c r="M198" s="3"/>
      <c r="N198" s="3"/>
      <c r="O198" s="4"/>
      <c r="P198" s="3"/>
      <c r="Q198" s="3"/>
      <c r="R198" s="3"/>
      <c r="S198" s="3"/>
      <c r="T198" s="3"/>
      <c r="U198" s="3"/>
      <c r="V198" s="3"/>
      <c r="W198" s="56"/>
      <c r="X198" s="56"/>
      <c r="Y198" s="3"/>
    </row>
    <row r="199" spans="1:25" ht="14.25" customHeight="1" x14ac:dyDescent="0.15">
      <c r="A199" s="3"/>
      <c r="B199" s="3"/>
      <c r="C199" s="3"/>
      <c r="D199" s="3"/>
      <c r="E199" s="3"/>
      <c r="F199" s="3"/>
      <c r="G199" s="4"/>
      <c r="H199" s="3"/>
      <c r="I199" s="3"/>
      <c r="J199" s="3"/>
      <c r="K199" s="3"/>
      <c r="L199" s="3"/>
      <c r="M199" s="3"/>
      <c r="N199" s="3"/>
      <c r="O199" s="4"/>
      <c r="P199" s="3"/>
      <c r="Q199" s="3"/>
      <c r="R199" s="3"/>
      <c r="S199" s="3"/>
      <c r="T199" s="3"/>
      <c r="U199" s="3"/>
      <c r="V199" s="3"/>
      <c r="W199" s="56"/>
      <c r="X199" s="56"/>
      <c r="Y199" s="3"/>
    </row>
    <row r="200" spans="1:25" ht="14.25" customHeight="1" x14ac:dyDescent="0.15">
      <c r="A200" s="3"/>
      <c r="B200" s="3"/>
      <c r="C200" s="3"/>
      <c r="D200" s="3"/>
      <c r="E200" s="3"/>
      <c r="F200" s="3"/>
      <c r="G200" s="4"/>
      <c r="H200" s="3"/>
      <c r="I200" s="3"/>
      <c r="J200" s="3"/>
      <c r="K200" s="3"/>
      <c r="L200" s="3"/>
      <c r="M200" s="3"/>
      <c r="N200" s="3"/>
      <c r="O200" s="4"/>
      <c r="P200" s="3"/>
      <c r="Q200" s="3"/>
      <c r="R200" s="3"/>
      <c r="S200" s="3"/>
      <c r="T200" s="3"/>
      <c r="U200" s="3"/>
      <c r="V200" s="3"/>
      <c r="W200" s="56"/>
      <c r="X200" s="56"/>
      <c r="Y200" s="3"/>
    </row>
    <row r="201" spans="1:25" ht="14.25" customHeight="1" x14ac:dyDescent="0.15">
      <c r="A201" s="3"/>
      <c r="B201" s="3"/>
      <c r="C201" s="3"/>
      <c r="D201" s="3"/>
      <c r="E201" s="3"/>
      <c r="F201" s="3"/>
      <c r="G201" s="4"/>
      <c r="H201" s="3"/>
      <c r="I201" s="3"/>
      <c r="J201" s="3"/>
      <c r="K201" s="3"/>
      <c r="L201" s="3"/>
      <c r="M201" s="3"/>
      <c r="N201" s="3"/>
      <c r="O201" s="4"/>
      <c r="P201" s="3"/>
      <c r="Q201" s="3"/>
      <c r="R201" s="3"/>
      <c r="S201" s="3"/>
      <c r="T201" s="3"/>
      <c r="U201" s="3"/>
      <c r="V201" s="3"/>
      <c r="W201" s="56"/>
      <c r="X201" s="56"/>
      <c r="Y201" s="3"/>
    </row>
    <row r="202" spans="1:25" ht="14.25" customHeight="1" x14ac:dyDescent="0.15">
      <c r="A202" s="3"/>
      <c r="B202" s="3"/>
      <c r="C202" s="3"/>
      <c r="D202" s="3"/>
      <c r="E202" s="3"/>
      <c r="F202" s="3"/>
      <c r="G202" s="4"/>
      <c r="H202" s="3"/>
      <c r="I202" s="3"/>
      <c r="J202" s="3"/>
      <c r="K202" s="3"/>
      <c r="L202" s="3"/>
      <c r="M202" s="3"/>
      <c r="N202" s="3"/>
      <c r="O202" s="4"/>
      <c r="P202" s="3"/>
      <c r="Q202" s="3"/>
      <c r="R202" s="3"/>
      <c r="S202" s="3"/>
      <c r="T202" s="3"/>
      <c r="U202" s="3"/>
      <c r="V202" s="3"/>
      <c r="W202" s="56"/>
      <c r="X202" s="56"/>
      <c r="Y202" s="3"/>
    </row>
    <row r="203" spans="1:25" ht="14.25" customHeight="1" x14ac:dyDescent="0.15">
      <c r="A203" s="3"/>
      <c r="B203" s="3"/>
      <c r="C203" s="3"/>
      <c r="D203" s="3"/>
      <c r="E203" s="3"/>
      <c r="F203" s="3"/>
      <c r="G203" s="4"/>
      <c r="H203" s="3"/>
      <c r="I203" s="3"/>
      <c r="J203" s="3"/>
      <c r="K203" s="3"/>
      <c r="L203" s="3"/>
      <c r="M203" s="3"/>
      <c r="N203" s="3"/>
      <c r="O203" s="4"/>
      <c r="P203" s="3"/>
      <c r="Q203" s="3"/>
      <c r="R203" s="3"/>
      <c r="S203" s="3"/>
      <c r="T203" s="3"/>
      <c r="U203" s="3"/>
      <c r="V203" s="3"/>
      <c r="W203" s="56"/>
      <c r="X203" s="56"/>
      <c r="Y203" s="3"/>
    </row>
    <row r="204" spans="1:25" ht="14.25" customHeight="1" x14ac:dyDescent="0.15">
      <c r="A204" s="3"/>
      <c r="B204" s="3"/>
      <c r="C204" s="3"/>
      <c r="D204" s="3"/>
      <c r="E204" s="3"/>
      <c r="F204" s="3"/>
      <c r="G204" s="4"/>
      <c r="H204" s="3"/>
      <c r="I204" s="3"/>
      <c r="J204" s="3"/>
      <c r="K204" s="3"/>
      <c r="L204" s="3"/>
      <c r="M204" s="3"/>
      <c r="N204" s="3"/>
      <c r="O204" s="4"/>
      <c r="P204" s="3"/>
      <c r="Q204" s="3"/>
      <c r="R204" s="3"/>
      <c r="S204" s="3"/>
      <c r="T204" s="3"/>
      <c r="U204" s="3"/>
      <c r="V204" s="3"/>
      <c r="W204" s="56"/>
      <c r="X204" s="56"/>
      <c r="Y204" s="3"/>
    </row>
    <row r="205" spans="1:25" ht="14.25" customHeight="1" x14ac:dyDescent="0.15">
      <c r="A205" s="3"/>
      <c r="B205" s="3"/>
      <c r="C205" s="3"/>
      <c r="D205" s="3"/>
      <c r="E205" s="3"/>
      <c r="F205" s="3"/>
      <c r="G205" s="4"/>
      <c r="H205" s="3"/>
      <c r="I205" s="3"/>
      <c r="J205" s="3"/>
      <c r="K205" s="3"/>
      <c r="L205" s="3"/>
      <c r="M205" s="3"/>
      <c r="N205" s="3"/>
      <c r="O205" s="4"/>
      <c r="P205" s="3"/>
      <c r="Q205" s="3"/>
      <c r="R205" s="3"/>
      <c r="S205" s="3"/>
      <c r="T205" s="3"/>
      <c r="U205" s="3"/>
      <c r="V205" s="3"/>
      <c r="W205" s="56"/>
      <c r="X205" s="56"/>
      <c r="Y205" s="3"/>
    </row>
    <row r="206" spans="1:25" ht="14.25" customHeight="1" x14ac:dyDescent="0.15">
      <c r="A206" s="3"/>
      <c r="B206" s="3"/>
      <c r="C206" s="3"/>
      <c r="D206" s="3"/>
      <c r="E206" s="3"/>
      <c r="F206" s="3"/>
      <c r="G206" s="4"/>
      <c r="H206" s="3"/>
      <c r="I206" s="3"/>
      <c r="J206" s="3"/>
      <c r="K206" s="3"/>
      <c r="L206" s="3"/>
      <c r="M206" s="3"/>
      <c r="N206" s="3"/>
      <c r="O206" s="4"/>
      <c r="P206" s="3"/>
      <c r="Q206" s="3"/>
      <c r="R206" s="3"/>
      <c r="S206" s="3"/>
      <c r="T206" s="3"/>
      <c r="U206" s="3"/>
      <c r="V206" s="3"/>
      <c r="W206" s="56"/>
      <c r="X206" s="56"/>
      <c r="Y206" s="3"/>
    </row>
    <row r="207" spans="1:25" ht="14.25" customHeight="1" x14ac:dyDescent="0.15">
      <c r="A207" s="3"/>
      <c r="B207" s="3"/>
      <c r="C207" s="3"/>
      <c r="D207" s="3"/>
      <c r="E207" s="3"/>
      <c r="F207" s="3"/>
      <c r="G207" s="4"/>
      <c r="H207" s="3"/>
      <c r="I207" s="3"/>
      <c r="J207" s="3"/>
      <c r="K207" s="3"/>
      <c r="L207" s="3"/>
      <c r="M207" s="3"/>
      <c r="N207" s="3"/>
      <c r="O207" s="4"/>
      <c r="P207" s="3"/>
      <c r="Q207" s="3"/>
      <c r="R207" s="3"/>
      <c r="S207" s="3"/>
      <c r="T207" s="3"/>
      <c r="U207" s="3"/>
      <c r="V207" s="3"/>
      <c r="W207" s="56"/>
      <c r="X207" s="56"/>
      <c r="Y207" s="3"/>
    </row>
    <row r="208" spans="1:25" ht="14.25" customHeight="1" x14ac:dyDescent="0.15">
      <c r="A208" s="3"/>
      <c r="B208" s="3"/>
      <c r="C208" s="3"/>
      <c r="D208" s="3"/>
      <c r="E208" s="3"/>
      <c r="F208" s="3"/>
      <c r="G208" s="4"/>
      <c r="H208" s="3"/>
      <c r="I208" s="3"/>
      <c r="J208" s="3"/>
      <c r="K208" s="3"/>
      <c r="L208" s="3"/>
      <c r="M208" s="3"/>
      <c r="N208" s="3"/>
      <c r="O208" s="4"/>
      <c r="P208" s="3"/>
      <c r="Q208" s="3"/>
      <c r="R208" s="3"/>
      <c r="S208" s="3"/>
      <c r="T208" s="3"/>
      <c r="U208" s="3"/>
      <c r="V208" s="3"/>
      <c r="W208" s="56"/>
      <c r="X208" s="56"/>
      <c r="Y208" s="3"/>
    </row>
    <row r="209" spans="1:25" ht="14.25" customHeight="1" x14ac:dyDescent="0.15">
      <c r="A209" s="3"/>
      <c r="B209" s="3"/>
      <c r="C209" s="3"/>
      <c r="D209" s="3"/>
      <c r="E209" s="3"/>
      <c r="F209" s="3"/>
      <c r="G209" s="4"/>
      <c r="H209" s="3"/>
      <c r="I209" s="3"/>
      <c r="J209" s="3"/>
      <c r="K209" s="3"/>
      <c r="L209" s="3"/>
      <c r="M209" s="3"/>
      <c r="N209" s="3"/>
      <c r="O209" s="4"/>
      <c r="P209" s="3"/>
      <c r="Q209" s="3"/>
      <c r="R209" s="3"/>
      <c r="S209" s="3"/>
      <c r="T209" s="3"/>
      <c r="U209" s="3"/>
      <c r="V209" s="3"/>
      <c r="W209" s="56"/>
      <c r="X209" s="56"/>
      <c r="Y209" s="3"/>
    </row>
    <row r="210" spans="1:25" ht="14.25" customHeight="1" x14ac:dyDescent="0.15">
      <c r="A210" s="3"/>
      <c r="B210" s="3"/>
      <c r="C210" s="3"/>
      <c r="D210" s="3"/>
      <c r="E210" s="3"/>
      <c r="F210" s="3"/>
      <c r="G210" s="4"/>
      <c r="H210" s="3"/>
      <c r="I210" s="3"/>
      <c r="J210" s="3"/>
      <c r="K210" s="3"/>
      <c r="L210" s="3"/>
      <c r="M210" s="3"/>
      <c r="N210" s="3"/>
      <c r="O210" s="4"/>
      <c r="P210" s="3"/>
      <c r="Q210" s="3"/>
      <c r="R210" s="3"/>
      <c r="S210" s="3"/>
      <c r="T210" s="3"/>
      <c r="U210" s="3"/>
      <c r="V210" s="3"/>
      <c r="W210" s="56"/>
      <c r="X210" s="56"/>
      <c r="Y210" s="3"/>
    </row>
    <row r="211" spans="1:25" ht="14.25" customHeight="1" x14ac:dyDescent="0.15">
      <c r="A211" s="3"/>
      <c r="B211" s="3"/>
      <c r="C211" s="3"/>
      <c r="D211" s="3"/>
      <c r="E211" s="3"/>
      <c r="F211" s="3"/>
      <c r="G211" s="4"/>
      <c r="H211" s="3"/>
      <c r="I211" s="3"/>
      <c r="J211" s="3"/>
      <c r="K211" s="3"/>
      <c r="L211" s="3"/>
      <c r="M211" s="3"/>
      <c r="N211" s="3"/>
      <c r="O211" s="4"/>
      <c r="P211" s="3"/>
      <c r="Q211" s="3"/>
      <c r="R211" s="3"/>
      <c r="S211" s="3"/>
      <c r="T211" s="3"/>
      <c r="U211" s="3"/>
      <c r="V211" s="3"/>
      <c r="W211" s="56"/>
      <c r="X211" s="56"/>
      <c r="Y211" s="3"/>
    </row>
    <row r="212" spans="1:25" ht="14.25" customHeight="1" x14ac:dyDescent="0.15">
      <c r="A212" s="3"/>
      <c r="B212" s="3"/>
      <c r="C212" s="3"/>
      <c r="D212" s="3"/>
      <c r="E212" s="3"/>
      <c r="F212" s="3"/>
      <c r="G212" s="4"/>
      <c r="H212" s="3"/>
      <c r="I212" s="3"/>
      <c r="J212" s="3"/>
      <c r="K212" s="3"/>
      <c r="L212" s="3"/>
      <c r="M212" s="3"/>
      <c r="N212" s="3"/>
      <c r="O212" s="4"/>
      <c r="P212" s="3"/>
      <c r="Q212" s="3"/>
      <c r="R212" s="3"/>
      <c r="S212" s="3"/>
      <c r="T212" s="3"/>
      <c r="U212" s="3"/>
      <c r="V212" s="3"/>
      <c r="W212" s="56"/>
      <c r="X212" s="56"/>
      <c r="Y212" s="3"/>
    </row>
    <row r="213" spans="1:25" ht="14.25" customHeight="1" x14ac:dyDescent="0.15">
      <c r="A213" s="3"/>
      <c r="B213" s="3"/>
      <c r="C213" s="3"/>
      <c r="D213" s="3"/>
      <c r="E213" s="3"/>
      <c r="F213" s="3"/>
      <c r="G213" s="4"/>
      <c r="H213" s="3"/>
      <c r="I213" s="3"/>
      <c r="J213" s="3"/>
      <c r="K213" s="3"/>
      <c r="L213" s="3"/>
      <c r="M213" s="3"/>
      <c r="N213" s="3"/>
      <c r="O213" s="4"/>
      <c r="P213" s="3"/>
      <c r="Q213" s="3"/>
      <c r="R213" s="3"/>
      <c r="S213" s="3"/>
      <c r="T213" s="3"/>
      <c r="U213" s="3"/>
      <c r="V213" s="3"/>
      <c r="W213" s="56"/>
      <c r="X213" s="56"/>
      <c r="Y213" s="3"/>
    </row>
    <row r="214" spans="1:25" ht="14.25" customHeight="1" x14ac:dyDescent="0.15">
      <c r="A214" s="3"/>
      <c r="B214" s="3"/>
      <c r="C214" s="3"/>
      <c r="D214" s="3"/>
      <c r="E214" s="3"/>
      <c r="F214" s="3"/>
      <c r="G214" s="4"/>
      <c r="H214" s="3"/>
      <c r="I214" s="3"/>
      <c r="J214" s="3"/>
      <c r="K214" s="3"/>
      <c r="L214" s="3"/>
      <c r="M214" s="3"/>
      <c r="N214" s="3"/>
      <c r="O214" s="4"/>
      <c r="P214" s="3"/>
      <c r="Q214" s="3"/>
      <c r="R214" s="3"/>
      <c r="S214" s="3"/>
      <c r="T214" s="3"/>
      <c r="U214" s="3"/>
      <c r="V214" s="3"/>
      <c r="W214" s="56"/>
      <c r="X214" s="56"/>
      <c r="Y214" s="3"/>
    </row>
    <row r="215" spans="1:25" ht="14.25" customHeight="1" x14ac:dyDescent="0.15">
      <c r="A215" s="3"/>
      <c r="B215" s="3"/>
      <c r="C215" s="3"/>
      <c r="D215" s="3"/>
      <c r="E215" s="3"/>
      <c r="F215" s="3"/>
      <c r="G215" s="4"/>
      <c r="H215" s="3"/>
      <c r="I215" s="3"/>
      <c r="J215" s="3"/>
      <c r="K215" s="3"/>
      <c r="L215" s="3"/>
      <c r="M215" s="3"/>
      <c r="N215" s="3"/>
      <c r="O215" s="4"/>
      <c r="P215" s="3"/>
      <c r="Q215" s="3"/>
      <c r="R215" s="3"/>
      <c r="S215" s="3"/>
      <c r="T215" s="3"/>
      <c r="U215" s="3"/>
      <c r="V215" s="3"/>
      <c r="W215" s="56"/>
      <c r="X215" s="56"/>
      <c r="Y215" s="3"/>
    </row>
    <row r="216" spans="1:25" ht="14.25" customHeight="1" x14ac:dyDescent="0.15">
      <c r="A216" s="3"/>
      <c r="B216" s="3"/>
      <c r="C216" s="3"/>
      <c r="D216" s="3"/>
      <c r="E216" s="3"/>
      <c r="F216" s="3"/>
      <c r="G216" s="4"/>
      <c r="H216" s="3"/>
      <c r="I216" s="3"/>
      <c r="J216" s="3"/>
      <c r="K216" s="3"/>
      <c r="L216" s="3"/>
      <c r="M216" s="3"/>
      <c r="N216" s="3"/>
      <c r="O216" s="4"/>
      <c r="P216" s="3"/>
      <c r="Q216" s="3"/>
      <c r="R216" s="3"/>
      <c r="S216" s="3"/>
      <c r="T216" s="3"/>
      <c r="U216" s="3"/>
      <c r="V216" s="3"/>
      <c r="W216" s="56"/>
      <c r="X216" s="56"/>
      <c r="Y216" s="3"/>
    </row>
    <row r="217" spans="1:25" ht="14.25" customHeight="1" x14ac:dyDescent="0.15">
      <c r="A217" s="3"/>
      <c r="B217" s="3"/>
      <c r="C217" s="3"/>
      <c r="D217" s="3"/>
      <c r="E217" s="3"/>
      <c r="F217" s="3"/>
      <c r="G217" s="4"/>
      <c r="H217" s="3"/>
      <c r="I217" s="3"/>
      <c r="J217" s="3"/>
      <c r="K217" s="3"/>
      <c r="L217" s="3"/>
      <c r="M217" s="3"/>
      <c r="N217" s="3"/>
      <c r="O217" s="4"/>
      <c r="P217" s="3"/>
      <c r="Q217" s="3"/>
      <c r="R217" s="3"/>
      <c r="S217" s="3"/>
      <c r="T217" s="3"/>
      <c r="U217" s="3"/>
      <c r="V217" s="3"/>
      <c r="W217" s="56"/>
      <c r="X217" s="56"/>
      <c r="Y217" s="3"/>
    </row>
    <row r="218" spans="1:25" ht="14.25" customHeight="1" x14ac:dyDescent="0.15">
      <c r="A218" s="3"/>
      <c r="B218" s="3"/>
      <c r="C218" s="3"/>
      <c r="D218" s="3"/>
      <c r="E218" s="3"/>
      <c r="F218" s="3"/>
      <c r="G218" s="4"/>
      <c r="H218" s="3"/>
      <c r="I218" s="3"/>
      <c r="J218" s="3"/>
      <c r="K218" s="3"/>
      <c r="L218" s="3"/>
      <c r="M218" s="3"/>
      <c r="N218" s="3"/>
      <c r="O218" s="4"/>
      <c r="P218" s="3"/>
      <c r="Q218" s="3"/>
      <c r="R218" s="3"/>
      <c r="S218" s="3"/>
      <c r="T218" s="3"/>
      <c r="U218" s="3"/>
      <c r="V218" s="3"/>
      <c r="W218" s="56"/>
      <c r="X218" s="56"/>
      <c r="Y218" s="3"/>
    </row>
    <row r="219" spans="1:25" ht="14.25" customHeight="1" x14ac:dyDescent="0.15">
      <c r="A219" s="3"/>
      <c r="B219" s="3"/>
      <c r="C219" s="3"/>
      <c r="D219" s="3"/>
      <c r="E219" s="3"/>
      <c r="F219" s="3"/>
      <c r="G219" s="4"/>
      <c r="H219" s="3"/>
      <c r="I219" s="3"/>
      <c r="J219" s="3"/>
      <c r="K219" s="3"/>
      <c r="L219" s="3"/>
      <c r="M219" s="3"/>
      <c r="N219" s="3"/>
      <c r="O219" s="4"/>
      <c r="P219" s="3"/>
      <c r="Q219" s="3"/>
      <c r="R219" s="3"/>
      <c r="S219" s="3"/>
      <c r="T219" s="3"/>
      <c r="U219" s="3"/>
      <c r="V219" s="3"/>
      <c r="W219" s="56"/>
      <c r="X219" s="56"/>
      <c r="Y219" s="3"/>
    </row>
    <row r="220" spans="1:25" ht="14.25" customHeight="1" x14ac:dyDescent="0.15">
      <c r="A220" s="3"/>
      <c r="B220" s="3"/>
      <c r="C220" s="3"/>
      <c r="D220" s="3"/>
      <c r="E220" s="3"/>
      <c r="F220" s="3"/>
      <c r="G220" s="4"/>
      <c r="H220" s="3"/>
      <c r="I220" s="3"/>
      <c r="J220" s="3"/>
      <c r="K220" s="3"/>
      <c r="L220" s="3"/>
      <c r="M220" s="3"/>
      <c r="N220" s="3"/>
      <c r="O220" s="4"/>
      <c r="P220" s="3"/>
      <c r="Q220" s="3"/>
      <c r="R220" s="3"/>
      <c r="S220" s="3"/>
      <c r="T220" s="3"/>
      <c r="U220" s="3"/>
      <c r="V220" s="3"/>
      <c r="W220" s="56"/>
      <c r="X220" s="56"/>
      <c r="Y220" s="3"/>
    </row>
    <row r="221" spans="1:25" ht="14.25" customHeight="1" x14ac:dyDescent="0.15">
      <c r="A221" s="3"/>
      <c r="B221" s="3"/>
      <c r="C221" s="3"/>
      <c r="D221" s="3"/>
      <c r="E221" s="3"/>
      <c r="F221" s="3"/>
      <c r="G221" s="4"/>
      <c r="H221" s="3"/>
      <c r="I221" s="3"/>
      <c r="J221" s="3"/>
      <c r="K221" s="3"/>
      <c r="L221" s="3"/>
      <c r="M221" s="3"/>
      <c r="N221" s="3"/>
      <c r="O221" s="4"/>
      <c r="P221" s="3"/>
      <c r="Q221" s="3"/>
      <c r="R221" s="3"/>
      <c r="S221" s="3"/>
      <c r="T221" s="3"/>
      <c r="U221" s="3"/>
      <c r="V221" s="3"/>
      <c r="W221" s="56"/>
      <c r="X221" s="56"/>
      <c r="Y221" s="3"/>
    </row>
    <row r="222" spans="1:25" ht="14.25" customHeight="1" x14ac:dyDescent="0.15">
      <c r="A222" s="3"/>
      <c r="B222" s="3"/>
      <c r="C222" s="3"/>
      <c r="D222" s="3"/>
      <c r="E222" s="3"/>
      <c r="F222" s="3"/>
      <c r="G222" s="4"/>
      <c r="H222" s="3"/>
      <c r="I222" s="3"/>
      <c r="J222" s="3"/>
      <c r="K222" s="3"/>
      <c r="L222" s="3"/>
      <c r="M222" s="3"/>
      <c r="N222" s="3"/>
      <c r="O222" s="4"/>
      <c r="P222" s="3"/>
      <c r="Q222" s="3"/>
      <c r="R222" s="3"/>
      <c r="S222" s="3"/>
      <c r="T222" s="3"/>
      <c r="U222" s="3"/>
      <c r="V222" s="3"/>
      <c r="W222" s="56"/>
      <c r="X222" s="56"/>
      <c r="Y222" s="3"/>
    </row>
    <row r="223" spans="1:25" ht="14.25" customHeight="1" x14ac:dyDescent="0.15">
      <c r="A223" s="3"/>
      <c r="B223" s="3"/>
      <c r="C223" s="3"/>
      <c r="D223" s="3"/>
      <c r="E223" s="3"/>
      <c r="F223" s="3"/>
      <c r="G223" s="4"/>
      <c r="H223" s="3"/>
      <c r="I223" s="3"/>
      <c r="J223" s="3"/>
      <c r="K223" s="3"/>
      <c r="L223" s="3"/>
      <c r="M223" s="3"/>
      <c r="N223" s="3"/>
      <c r="O223" s="4"/>
      <c r="P223" s="3"/>
      <c r="Q223" s="3"/>
      <c r="R223" s="3"/>
      <c r="S223" s="3"/>
      <c r="T223" s="3"/>
      <c r="U223" s="3"/>
      <c r="V223" s="3"/>
      <c r="W223" s="56"/>
      <c r="X223" s="56"/>
      <c r="Y223" s="3"/>
    </row>
    <row r="224" spans="1:25" ht="14.25" customHeight="1" x14ac:dyDescent="0.15">
      <c r="A224" s="3"/>
      <c r="B224" s="3"/>
      <c r="C224" s="3"/>
      <c r="D224" s="3"/>
      <c r="E224" s="3"/>
      <c r="F224" s="3"/>
      <c r="G224" s="4"/>
      <c r="H224" s="3"/>
      <c r="I224" s="3"/>
      <c r="J224" s="3"/>
      <c r="K224" s="3"/>
      <c r="L224" s="3"/>
      <c r="M224" s="3"/>
      <c r="N224" s="3"/>
      <c r="O224" s="4"/>
      <c r="P224" s="3"/>
      <c r="Q224" s="3"/>
      <c r="R224" s="3"/>
      <c r="S224" s="3"/>
      <c r="T224" s="3"/>
      <c r="U224" s="3"/>
      <c r="V224" s="3"/>
      <c r="W224" s="56"/>
      <c r="X224" s="56"/>
      <c r="Y224" s="3"/>
    </row>
    <row r="225" spans="1:25" ht="14.25" customHeight="1" x14ac:dyDescent="0.15">
      <c r="A225" s="3"/>
      <c r="B225" s="3"/>
      <c r="C225" s="3"/>
      <c r="D225" s="3"/>
      <c r="E225" s="3"/>
      <c r="F225" s="3"/>
      <c r="G225" s="4"/>
      <c r="H225" s="3"/>
      <c r="I225" s="3"/>
      <c r="J225" s="3"/>
      <c r="K225" s="3"/>
      <c r="L225" s="3"/>
      <c r="M225" s="3"/>
      <c r="N225" s="3"/>
      <c r="O225" s="4"/>
      <c r="P225" s="3"/>
      <c r="Q225" s="3"/>
      <c r="R225" s="3"/>
      <c r="S225" s="3"/>
      <c r="T225" s="3"/>
      <c r="U225" s="3"/>
      <c r="V225" s="3"/>
      <c r="W225" s="56"/>
      <c r="X225" s="56"/>
      <c r="Y225" s="3"/>
    </row>
    <row r="226" spans="1:25" ht="14.25" customHeight="1" x14ac:dyDescent="0.15">
      <c r="A226" s="3"/>
      <c r="B226" s="3"/>
      <c r="C226" s="3"/>
      <c r="D226" s="3"/>
      <c r="E226" s="3"/>
      <c r="F226" s="3"/>
      <c r="G226" s="4"/>
      <c r="H226" s="3"/>
      <c r="I226" s="3"/>
      <c r="J226" s="3"/>
      <c r="K226" s="3"/>
      <c r="L226" s="3"/>
      <c r="M226" s="3"/>
      <c r="N226" s="3"/>
      <c r="O226" s="4"/>
      <c r="P226" s="3"/>
      <c r="Q226" s="3"/>
      <c r="R226" s="3"/>
      <c r="S226" s="3"/>
      <c r="T226" s="3"/>
      <c r="U226" s="3"/>
      <c r="V226" s="3"/>
      <c r="W226" s="56"/>
      <c r="X226" s="56"/>
      <c r="Y226" s="3"/>
    </row>
    <row r="227" spans="1:25" ht="14.25" customHeight="1" x14ac:dyDescent="0.15">
      <c r="A227" s="3"/>
      <c r="B227" s="3"/>
      <c r="C227" s="3"/>
      <c r="D227" s="3"/>
      <c r="E227" s="3"/>
      <c r="F227" s="3"/>
      <c r="G227" s="4"/>
      <c r="H227" s="3"/>
      <c r="I227" s="3"/>
      <c r="J227" s="3"/>
      <c r="K227" s="3"/>
      <c r="L227" s="3"/>
      <c r="M227" s="3"/>
      <c r="N227" s="3"/>
      <c r="O227" s="4"/>
      <c r="P227" s="3"/>
      <c r="Q227" s="3"/>
      <c r="R227" s="3"/>
      <c r="S227" s="3"/>
      <c r="T227" s="3"/>
      <c r="U227" s="3"/>
      <c r="V227" s="3"/>
      <c r="W227" s="56"/>
      <c r="X227" s="56"/>
      <c r="Y227" s="3"/>
    </row>
    <row r="228" spans="1:25" ht="14.25" customHeight="1" x14ac:dyDescent="0.15">
      <c r="A228" s="3"/>
      <c r="B228" s="3"/>
      <c r="C228" s="3"/>
      <c r="D228" s="3"/>
      <c r="E228" s="3"/>
      <c r="F228" s="3"/>
      <c r="G228" s="4"/>
      <c r="H228" s="3"/>
      <c r="I228" s="3"/>
      <c r="J228" s="3"/>
      <c r="K228" s="3"/>
      <c r="L228" s="3"/>
      <c r="M228" s="3"/>
      <c r="N228" s="3"/>
      <c r="O228" s="4"/>
      <c r="P228" s="3"/>
      <c r="Q228" s="3"/>
      <c r="R228" s="3"/>
      <c r="S228" s="3"/>
      <c r="T228" s="3"/>
      <c r="U228" s="3"/>
      <c r="V228" s="3"/>
      <c r="W228" s="56"/>
      <c r="X228" s="56"/>
      <c r="Y228" s="3"/>
    </row>
    <row r="229" spans="1:25" ht="14.25" customHeight="1" x14ac:dyDescent="0.15">
      <c r="A229" s="3"/>
      <c r="B229" s="3"/>
      <c r="C229" s="3"/>
      <c r="D229" s="3"/>
      <c r="E229" s="3"/>
      <c r="F229" s="3"/>
      <c r="G229" s="4"/>
      <c r="H229" s="3"/>
      <c r="I229" s="3"/>
      <c r="J229" s="3"/>
      <c r="K229" s="3"/>
      <c r="L229" s="3"/>
      <c r="M229" s="3"/>
      <c r="N229" s="3"/>
      <c r="O229" s="4"/>
      <c r="P229" s="3"/>
      <c r="Q229" s="3"/>
      <c r="R229" s="3"/>
      <c r="S229" s="3"/>
      <c r="T229" s="3"/>
      <c r="U229" s="3"/>
      <c r="V229" s="3"/>
      <c r="W229" s="56"/>
      <c r="X229" s="56"/>
      <c r="Y229" s="3"/>
    </row>
    <row r="230" spans="1:25" ht="14.25" customHeight="1" x14ac:dyDescent="0.15">
      <c r="A230" s="3"/>
      <c r="B230" s="3"/>
      <c r="C230" s="3"/>
      <c r="D230" s="3"/>
      <c r="E230" s="3"/>
      <c r="F230" s="3"/>
      <c r="G230" s="4"/>
      <c r="H230" s="3"/>
      <c r="I230" s="3"/>
      <c r="J230" s="3"/>
      <c r="K230" s="3"/>
      <c r="L230" s="3"/>
      <c r="M230" s="3"/>
      <c r="N230" s="3"/>
      <c r="O230" s="4"/>
      <c r="P230" s="3"/>
      <c r="Q230" s="3"/>
      <c r="R230" s="3"/>
      <c r="S230" s="3"/>
      <c r="T230" s="3"/>
      <c r="U230" s="3"/>
      <c r="V230" s="3"/>
      <c r="W230" s="56"/>
      <c r="X230" s="56"/>
      <c r="Y230" s="3"/>
    </row>
    <row r="231" spans="1:25" ht="14.25" customHeight="1" x14ac:dyDescent="0.15">
      <c r="A231" s="3"/>
      <c r="B231" s="3"/>
      <c r="C231" s="3"/>
      <c r="D231" s="3"/>
      <c r="E231" s="3"/>
      <c r="F231" s="3"/>
      <c r="G231" s="4"/>
      <c r="H231" s="3"/>
      <c r="I231" s="3"/>
      <c r="J231" s="3"/>
      <c r="K231" s="3"/>
      <c r="L231" s="3"/>
      <c r="M231" s="3"/>
      <c r="N231" s="3"/>
      <c r="O231" s="4"/>
      <c r="P231" s="3"/>
      <c r="Q231" s="3"/>
      <c r="R231" s="3"/>
      <c r="S231" s="3"/>
      <c r="T231" s="3"/>
      <c r="U231" s="3"/>
      <c r="V231" s="3"/>
      <c r="W231" s="56"/>
      <c r="X231" s="56"/>
      <c r="Y231" s="3"/>
    </row>
    <row r="232" spans="1:25" ht="14.25" customHeight="1" x14ac:dyDescent="0.15">
      <c r="A232" s="3"/>
      <c r="B232" s="3"/>
      <c r="C232" s="3"/>
      <c r="D232" s="3"/>
      <c r="E232" s="3"/>
      <c r="F232" s="3"/>
      <c r="G232" s="4"/>
      <c r="H232" s="3"/>
      <c r="I232" s="3"/>
      <c r="J232" s="3"/>
      <c r="K232" s="3"/>
      <c r="L232" s="3"/>
      <c r="M232" s="3"/>
      <c r="N232" s="3"/>
      <c r="O232" s="4"/>
      <c r="P232" s="3"/>
      <c r="Q232" s="3"/>
      <c r="R232" s="3"/>
      <c r="S232" s="3"/>
      <c r="T232" s="3"/>
      <c r="U232" s="3"/>
      <c r="V232" s="3"/>
      <c r="W232" s="56"/>
      <c r="X232" s="56"/>
      <c r="Y232" s="3"/>
    </row>
    <row r="233" spans="1:25" ht="14.25" customHeight="1" x14ac:dyDescent="0.15">
      <c r="A233" s="3"/>
      <c r="B233" s="3"/>
      <c r="C233" s="3"/>
      <c r="D233" s="3"/>
      <c r="E233" s="3"/>
      <c r="F233" s="3"/>
      <c r="G233" s="4"/>
      <c r="H233" s="3"/>
      <c r="I233" s="3"/>
      <c r="J233" s="3"/>
      <c r="K233" s="3"/>
      <c r="L233" s="3"/>
      <c r="M233" s="3"/>
      <c r="N233" s="3"/>
      <c r="O233" s="4"/>
      <c r="P233" s="3"/>
      <c r="Q233" s="3"/>
      <c r="R233" s="3"/>
      <c r="S233" s="3"/>
      <c r="T233" s="3"/>
      <c r="U233" s="3"/>
      <c r="V233" s="3"/>
      <c r="W233" s="56"/>
      <c r="X233" s="56"/>
      <c r="Y233" s="3"/>
    </row>
    <row r="234" spans="1:25" ht="14.25" customHeight="1" x14ac:dyDescent="0.15">
      <c r="A234" s="3"/>
      <c r="B234" s="3"/>
      <c r="C234" s="3"/>
      <c r="D234" s="3"/>
      <c r="E234" s="3"/>
      <c r="F234" s="3"/>
      <c r="G234" s="4"/>
      <c r="H234" s="3"/>
      <c r="I234" s="3"/>
      <c r="J234" s="3"/>
      <c r="K234" s="3"/>
      <c r="L234" s="3"/>
      <c r="M234" s="3"/>
      <c r="N234" s="3"/>
      <c r="O234" s="4"/>
      <c r="P234" s="3"/>
      <c r="Q234" s="3"/>
      <c r="R234" s="3"/>
      <c r="S234" s="3"/>
      <c r="T234" s="3"/>
      <c r="U234" s="3"/>
      <c r="V234" s="3"/>
      <c r="W234" s="56"/>
      <c r="X234" s="56"/>
      <c r="Y234" s="3"/>
    </row>
    <row r="235" spans="1:25" ht="14.25" customHeight="1" x14ac:dyDescent="0.15">
      <c r="A235" s="3"/>
      <c r="B235" s="3"/>
      <c r="C235" s="3"/>
      <c r="D235" s="3"/>
      <c r="E235" s="3"/>
      <c r="F235" s="3"/>
      <c r="G235" s="4"/>
      <c r="H235" s="3"/>
      <c r="I235" s="3"/>
      <c r="J235" s="3"/>
      <c r="K235" s="3"/>
      <c r="L235" s="3"/>
      <c r="M235" s="3"/>
      <c r="N235" s="3"/>
      <c r="O235" s="4"/>
      <c r="P235" s="3"/>
      <c r="Q235" s="3"/>
      <c r="R235" s="3"/>
      <c r="S235" s="3"/>
      <c r="T235" s="3"/>
      <c r="U235" s="3"/>
      <c r="V235" s="3"/>
      <c r="W235" s="56"/>
      <c r="X235" s="56"/>
      <c r="Y235" s="3"/>
    </row>
    <row r="236" spans="1:25" ht="14.25" customHeight="1" x14ac:dyDescent="0.15">
      <c r="A236" s="3"/>
      <c r="B236" s="3"/>
      <c r="C236" s="3"/>
      <c r="D236" s="3"/>
      <c r="E236" s="3"/>
      <c r="F236" s="3"/>
      <c r="G236" s="4"/>
      <c r="H236" s="3"/>
      <c r="I236" s="3"/>
      <c r="J236" s="3"/>
      <c r="K236" s="3"/>
      <c r="L236" s="3"/>
      <c r="M236" s="3"/>
      <c r="N236" s="3"/>
      <c r="O236" s="4"/>
      <c r="P236" s="3"/>
      <c r="Q236" s="3"/>
      <c r="R236" s="3"/>
      <c r="S236" s="3"/>
      <c r="T236" s="3"/>
      <c r="U236" s="3"/>
      <c r="V236" s="3"/>
      <c r="W236" s="56"/>
      <c r="X236" s="56"/>
      <c r="Y236" s="3"/>
    </row>
    <row r="237" spans="1:25" ht="14.25" customHeight="1" x14ac:dyDescent="0.15">
      <c r="A237" s="3"/>
      <c r="B237" s="3"/>
      <c r="C237" s="3"/>
      <c r="D237" s="3"/>
      <c r="E237" s="3"/>
      <c r="F237" s="3"/>
      <c r="G237" s="4"/>
      <c r="H237" s="3"/>
      <c r="I237" s="3"/>
      <c r="J237" s="3"/>
      <c r="K237" s="3"/>
      <c r="L237" s="3"/>
      <c r="M237" s="3"/>
      <c r="N237" s="3"/>
      <c r="O237" s="4"/>
      <c r="P237" s="3"/>
      <c r="Q237" s="3"/>
      <c r="R237" s="3"/>
      <c r="S237" s="3"/>
      <c r="T237" s="3"/>
      <c r="U237" s="3"/>
      <c r="V237" s="3"/>
      <c r="W237" s="56"/>
      <c r="X237" s="56"/>
      <c r="Y237" s="3"/>
    </row>
    <row r="238" spans="1:25" ht="14.25" customHeight="1" x14ac:dyDescent="0.15">
      <c r="A238" s="3"/>
      <c r="B238" s="3"/>
      <c r="C238" s="3"/>
      <c r="D238" s="3"/>
      <c r="E238" s="3"/>
      <c r="F238" s="3"/>
      <c r="G238" s="4"/>
      <c r="H238" s="3"/>
      <c r="I238" s="3"/>
      <c r="J238" s="3"/>
      <c r="K238" s="3"/>
      <c r="L238" s="3"/>
      <c r="M238" s="3"/>
      <c r="N238" s="3"/>
      <c r="O238" s="4"/>
      <c r="P238" s="3"/>
      <c r="Q238" s="3"/>
      <c r="R238" s="3"/>
      <c r="S238" s="3"/>
      <c r="T238" s="3"/>
      <c r="U238" s="3"/>
      <c r="V238" s="3"/>
      <c r="W238" s="56"/>
      <c r="X238" s="56"/>
      <c r="Y238" s="3"/>
    </row>
    <row r="239" spans="1:25" ht="14.25" customHeight="1" x14ac:dyDescent="0.15">
      <c r="A239" s="3"/>
      <c r="B239" s="3"/>
      <c r="C239" s="3"/>
      <c r="D239" s="3"/>
      <c r="E239" s="3"/>
      <c r="F239" s="3"/>
      <c r="G239" s="4"/>
      <c r="H239" s="3"/>
      <c r="I239" s="3"/>
      <c r="J239" s="3"/>
      <c r="K239" s="3"/>
      <c r="L239" s="3"/>
      <c r="M239" s="3"/>
      <c r="N239" s="3"/>
      <c r="O239" s="4"/>
      <c r="P239" s="3"/>
      <c r="Q239" s="3"/>
      <c r="R239" s="3"/>
      <c r="S239" s="3"/>
      <c r="T239" s="3"/>
      <c r="U239" s="3"/>
      <c r="V239" s="3"/>
      <c r="W239" s="56"/>
      <c r="X239" s="56"/>
      <c r="Y239" s="3"/>
    </row>
    <row r="240" spans="1:25" ht="14.25" customHeight="1" x14ac:dyDescent="0.15">
      <c r="A240" s="3"/>
      <c r="B240" s="3"/>
      <c r="C240" s="3"/>
      <c r="D240" s="3"/>
      <c r="E240" s="3"/>
      <c r="F240" s="3"/>
      <c r="G240" s="4"/>
      <c r="H240" s="3"/>
      <c r="I240" s="3"/>
      <c r="J240" s="3"/>
      <c r="K240" s="3"/>
      <c r="L240" s="3"/>
      <c r="M240" s="3"/>
      <c r="N240" s="3"/>
      <c r="O240" s="4"/>
      <c r="P240" s="3"/>
      <c r="Q240" s="3"/>
      <c r="R240" s="3"/>
      <c r="S240" s="3"/>
      <c r="T240" s="3"/>
      <c r="U240" s="3"/>
      <c r="V240" s="3"/>
      <c r="W240" s="56"/>
      <c r="X240" s="56"/>
      <c r="Y240" s="3"/>
    </row>
    <row r="241" spans="1:25" ht="14.25" customHeight="1" x14ac:dyDescent="0.15">
      <c r="A241" s="3"/>
      <c r="B241" s="3"/>
      <c r="C241" s="3"/>
      <c r="D241" s="3"/>
      <c r="E241" s="3"/>
      <c r="F241" s="3"/>
      <c r="G241" s="4"/>
      <c r="H241" s="3"/>
      <c r="I241" s="3"/>
      <c r="J241" s="3"/>
      <c r="K241" s="3"/>
      <c r="L241" s="3"/>
      <c r="M241" s="3"/>
      <c r="N241" s="3"/>
      <c r="O241" s="4"/>
      <c r="P241" s="3"/>
      <c r="Q241" s="3"/>
      <c r="R241" s="3"/>
      <c r="S241" s="3"/>
      <c r="T241" s="3"/>
      <c r="U241" s="3"/>
      <c r="V241" s="3"/>
      <c r="W241" s="56"/>
      <c r="X241" s="56"/>
      <c r="Y241" s="3"/>
    </row>
    <row r="242" spans="1:25" ht="14.25" customHeight="1" x14ac:dyDescent="0.15">
      <c r="A242" s="3"/>
      <c r="B242" s="3"/>
      <c r="C242" s="3"/>
      <c r="D242" s="3"/>
      <c r="E242" s="3"/>
      <c r="F242" s="3"/>
      <c r="G242" s="4"/>
      <c r="H242" s="3"/>
      <c r="I242" s="3"/>
      <c r="J242" s="3"/>
      <c r="K242" s="3"/>
      <c r="L242" s="3"/>
      <c r="M242" s="3"/>
      <c r="N242" s="3"/>
      <c r="O242" s="4"/>
      <c r="P242" s="3"/>
      <c r="Q242" s="3"/>
      <c r="R242" s="3"/>
      <c r="S242" s="3"/>
      <c r="T242" s="3"/>
      <c r="U242" s="3"/>
      <c r="V242" s="3"/>
      <c r="W242" s="56"/>
      <c r="X242" s="56"/>
      <c r="Y242" s="3"/>
    </row>
    <row r="243" spans="1:25" ht="14.25" customHeight="1" x14ac:dyDescent="0.15">
      <c r="A243" s="3"/>
      <c r="B243" s="3"/>
      <c r="C243" s="3"/>
      <c r="D243" s="3"/>
      <c r="E243" s="3"/>
      <c r="F243" s="3"/>
      <c r="G243" s="4"/>
      <c r="H243" s="3"/>
      <c r="I243" s="3"/>
      <c r="J243" s="3"/>
      <c r="K243" s="3"/>
      <c r="L243" s="3"/>
      <c r="M243" s="3"/>
      <c r="N243" s="3"/>
      <c r="O243" s="4"/>
      <c r="P243" s="3"/>
      <c r="Q243" s="3"/>
      <c r="R243" s="3"/>
      <c r="S243" s="3"/>
      <c r="T243" s="3"/>
      <c r="U243" s="3"/>
      <c r="V243" s="3"/>
      <c r="W243" s="56"/>
      <c r="X243" s="56"/>
      <c r="Y243" s="3"/>
    </row>
    <row r="244" spans="1:25" ht="14.25" customHeight="1" x14ac:dyDescent="0.15">
      <c r="A244" s="3"/>
      <c r="B244" s="3"/>
      <c r="C244" s="3"/>
      <c r="D244" s="3"/>
      <c r="E244" s="3"/>
      <c r="F244" s="3"/>
      <c r="G244" s="4"/>
      <c r="H244" s="3"/>
      <c r="I244" s="3"/>
      <c r="J244" s="3"/>
      <c r="K244" s="3"/>
      <c r="L244" s="3"/>
      <c r="M244" s="3"/>
      <c r="N244" s="3"/>
      <c r="O244" s="4"/>
      <c r="P244" s="3"/>
      <c r="Q244" s="3"/>
      <c r="R244" s="3"/>
      <c r="S244" s="3"/>
      <c r="T244" s="3"/>
      <c r="U244" s="3"/>
      <c r="V244" s="3"/>
      <c r="W244" s="56"/>
      <c r="X244" s="56"/>
      <c r="Y244" s="3"/>
    </row>
    <row r="245" spans="1:25" ht="14.25" customHeight="1" x14ac:dyDescent="0.15">
      <c r="A245" s="3"/>
      <c r="B245" s="3"/>
      <c r="C245" s="3"/>
      <c r="D245" s="3"/>
      <c r="E245" s="3"/>
      <c r="F245" s="3"/>
      <c r="G245" s="4"/>
      <c r="H245" s="3"/>
      <c r="I245" s="3"/>
      <c r="J245" s="3"/>
      <c r="K245" s="3"/>
      <c r="L245" s="3"/>
      <c r="M245" s="3"/>
      <c r="N245" s="3"/>
      <c r="O245" s="4"/>
      <c r="P245" s="3"/>
      <c r="Q245" s="3"/>
      <c r="R245" s="3"/>
      <c r="S245" s="3"/>
      <c r="T245" s="3"/>
      <c r="U245" s="3"/>
      <c r="V245" s="3"/>
      <c r="W245" s="56"/>
      <c r="X245" s="56"/>
      <c r="Y245" s="3"/>
    </row>
    <row r="246" spans="1:25" ht="14.25" customHeight="1" x14ac:dyDescent="0.15">
      <c r="A246" s="3"/>
      <c r="B246" s="3"/>
      <c r="C246" s="3"/>
      <c r="D246" s="3"/>
      <c r="E246" s="3"/>
      <c r="F246" s="3"/>
      <c r="G246" s="4"/>
      <c r="H246" s="3"/>
      <c r="I246" s="3"/>
      <c r="J246" s="3"/>
      <c r="K246" s="3"/>
      <c r="L246" s="3"/>
      <c r="M246" s="3"/>
      <c r="N246" s="3"/>
      <c r="O246" s="4"/>
      <c r="P246" s="3"/>
      <c r="Q246" s="3"/>
      <c r="R246" s="3"/>
      <c r="S246" s="3"/>
      <c r="T246" s="3"/>
      <c r="U246" s="3"/>
      <c r="V246" s="3"/>
      <c r="W246" s="56"/>
      <c r="X246" s="56"/>
      <c r="Y246" s="3"/>
    </row>
    <row r="247" spans="1:25" ht="14.25" customHeight="1" x14ac:dyDescent="0.15">
      <c r="A247" s="3"/>
      <c r="B247" s="3"/>
      <c r="C247" s="3"/>
      <c r="D247" s="3"/>
      <c r="E247" s="3"/>
      <c r="F247" s="3"/>
      <c r="G247" s="4"/>
      <c r="H247" s="3"/>
      <c r="I247" s="3"/>
      <c r="J247" s="3"/>
      <c r="K247" s="3"/>
      <c r="L247" s="3"/>
      <c r="M247" s="3"/>
      <c r="N247" s="3"/>
      <c r="O247" s="4"/>
      <c r="P247" s="3"/>
      <c r="Q247" s="3"/>
      <c r="R247" s="3"/>
      <c r="S247" s="3"/>
      <c r="T247" s="3"/>
      <c r="U247" s="3"/>
      <c r="V247" s="3"/>
      <c r="W247" s="56"/>
      <c r="X247" s="56"/>
      <c r="Y247" s="3"/>
    </row>
    <row r="248" spans="1:25" ht="14.25" customHeight="1" x14ac:dyDescent="0.15">
      <c r="A248" s="3"/>
      <c r="B248" s="3"/>
      <c r="C248" s="3"/>
      <c r="D248" s="3"/>
      <c r="E248" s="3"/>
      <c r="F248" s="3"/>
      <c r="G248" s="4"/>
      <c r="H248" s="3"/>
      <c r="I248" s="3"/>
      <c r="J248" s="3"/>
      <c r="K248" s="3"/>
      <c r="L248" s="3"/>
      <c r="M248" s="3"/>
      <c r="N248" s="3"/>
      <c r="O248" s="4"/>
      <c r="P248" s="3"/>
      <c r="Q248" s="3"/>
      <c r="R248" s="3"/>
      <c r="S248" s="3"/>
      <c r="T248" s="3"/>
      <c r="U248" s="3"/>
      <c r="V248" s="3"/>
      <c r="W248" s="56"/>
      <c r="X248" s="56"/>
      <c r="Y248" s="3"/>
    </row>
    <row r="249" spans="1:25" ht="14.25" customHeight="1" x14ac:dyDescent="0.15">
      <c r="A249" s="3"/>
      <c r="B249" s="3"/>
      <c r="C249" s="3"/>
      <c r="D249" s="3"/>
      <c r="E249" s="3"/>
      <c r="F249" s="3"/>
      <c r="G249" s="4"/>
      <c r="H249" s="3"/>
      <c r="I249" s="3"/>
      <c r="J249" s="3"/>
      <c r="K249" s="3"/>
      <c r="L249" s="3"/>
      <c r="M249" s="3"/>
      <c r="N249" s="3"/>
      <c r="O249" s="4"/>
      <c r="P249" s="3"/>
      <c r="Q249" s="3"/>
      <c r="R249" s="3"/>
      <c r="S249" s="3"/>
      <c r="T249" s="3"/>
      <c r="U249" s="3"/>
      <c r="V249" s="3"/>
      <c r="W249" s="56"/>
      <c r="X249" s="56"/>
      <c r="Y249" s="3"/>
    </row>
    <row r="250" spans="1:25" ht="14.25" customHeight="1" x14ac:dyDescent="0.15">
      <c r="A250" s="3"/>
      <c r="B250" s="3"/>
      <c r="C250" s="3"/>
      <c r="D250" s="3"/>
      <c r="E250" s="3"/>
      <c r="F250" s="3"/>
      <c r="G250" s="4"/>
      <c r="H250" s="3"/>
      <c r="I250" s="3"/>
      <c r="J250" s="3"/>
      <c r="K250" s="3"/>
      <c r="L250" s="3"/>
      <c r="M250" s="3"/>
      <c r="N250" s="3"/>
      <c r="O250" s="4"/>
      <c r="P250" s="3"/>
      <c r="Q250" s="3"/>
      <c r="R250" s="3"/>
      <c r="S250" s="3"/>
      <c r="T250" s="3"/>
      <c r="U250" s="3"/>
      <c r="V250" s="3"/>
      <c r="W250" s="56"/>
      <c r="X250" s="56"/>
      <c r="Y250" s="3"/>
    </row>
    <row r="251" spans="1:25" ht="14.25" customHeight="1" x14ac:dyDescent="0.15">
      <c r="A251" s="3"/>
      <c r="B251" s="3"/>
      <c r="C251" s="3"/>
      <c r="D251" s="3"/>
      <c r="E251" s="3"/>
      <c r="F251" s="3"/>
      <c r="G251" s="4"/>
      <c r="H251" s="3"/>
      <c r="I251" s="3"/>
      <c r="J251" s="3"/>
      <c r="K251" s="3"/>
      <c r="L251" s="3"/>
      <c r="M251" s="3"/>
      <c r="N251" s="3"/>
      <c r="O251" s="4"/>
      <c r="P251" s="3"/>
      <c r="Q251" s="3"/>
      <c r="R251" s="3"/>
      <c r="S251" s="3"/>
      <c r="T251" s="3"/>
      <c r="U251" s="3"/>
      <c r="V251" s="3"/>
      <c r="W251" s="56"/>
      <c r="X251" s="56"/>
      <c r="Y251" s="3"/>
    </row>
    <row r="252" spans="1:25" ht="14.25" customHeight="1" x14ac:dyDescent="0.15">
      <c r="A252" s="3"/>
      <c r="B252" s="3"/>
      <c r="C252" s="3"/>
      <c r="D252" s="3"/>
      <c r="E252" s="3"/>
      <c r="F252" s="3"/>
      <c r="G252" s="4"/>
      <c r="H252" s="3"/>
      <c r="I252" s="3"/>
      <c r="J252" s="3"/>
      <c r="K252" s="3"/>
      <c r="L252" s="3"/>
      <c r="M252" s="3"/>
      <c r="N252" s="3"/>
      <c r="O252" s="4"/>
      <c r="P252" s="3"/>
      <c r="Q252" s="3"/>
      <c r="R252" s="3"/>
      <c r="S252" s="3"/>
      <c r="T252" s="3"/>
      <c r="U252" s="3"/>
      <c r="V252" s="3"/>
      <c r="W252" s="56"/>
      <c r="X252" s="56"/>
      <c r="Y252" s="3"/>
    </row>
    <row r="253" spans="1:25" ht="14.25" customHeight="1" x14ac:dyDescent="0.15">
      <c r="A253" s="3"/>
      <c r="B253" s="3"/>
      <c r="C253" s="3"/>
      <c r="D253" s="3"/>
      <c r="E253" s="3"/>
      <c r="F253" s="3"/>
      <c r="G253" s="4"/>
      <c r="H253" s="3"/>
      <c r="I253" s="3"/>
      <c r="J253" s="3"/>
      <c r="K253" s="3"/>
      <c r="L253" s="3"/>
      <c r="M253" s="3"/>
      <c r="N253" s="3"/>
      <c r="O253" s="4"/>
      <c r="P253" s="3"/>
      <c r="Q253" s="3"/>
      <c r="R253" s="3"/>
      <c r="S253" s="3"/>
      <c r="T253" s="3"/>
      <c r="U253" s="3"/>
      <c r="V253" s="3"/>
      <c r="W253" s="56"/>
      <c r="X253" s="56"/>
      <c r="Y253" s="3"/>
    </row>
    <row r="254" spans="1:25" ht="14.25" customHeight="1" x14ac:dyDescent="0.15">
      <c r="A254" s="3"/>
      <c r="B254" s="3"/>
      <c r="C254" s="3"/>
      <c r="D254" s="3"/>
      <c r="E254" s="3"/>
      <c r="F254" s="3"/>
      <c r="G254" s="4"/>
      <c r="H254" s="3"/>
      <c r="I254" s="3"/>
      <c r="J254" s="3"/>
      <c r="K254" s="3"/>
      <c r="L254" s="3"/>
      <c r="M254" s="3"/>
      <c r="N254" s="3"/>
      <c r="O254" s="4"/>
      <c r="P254" s="3"/>
      <c r="Q254" s="3"/>
      <c r="R254" s="3"/>
      <c r="S254" s="3"/>
      <c r="T254" s="3"/>
      <c r="U254" s="3"/>
      <c r="V254" s="3"/>
      <c r="W254" s="56"/>
      <c r="X254" s="56"/>
      <c r="Y254" s="3"/>
    </row>
    <row r="255" spans="1:25" ht="14.25" customHeight="1" x14ac:dyDescent="0.15">
      <c r="A255" s="3"/>
      <c r="B255" s="3"/>
      <c r="C255" s="3"/>
      <c r="D255" s="3"/>
      <c r="E255" s="3"/>
      <c r="F255" s="3"/>
      <c r="G255" s="4"/>
      <c r="H255" s="3"/>
      <c r="I255" s="3"/>
      <c r="J255" s="3"/>
      <c r="K255" s="3"/>
      <c r="L255" s="3"/>
      <c r="M255" s="3"/>
      <c r="N255" s="3"/>
      <c r="O255" s="4"/>
      <c r="P255" s="3"/>
      <c r="Q255" s="3"/>
      <c r="R255" s="3"/>
      <c r="S255" s="3"/>
      <c r="T255" s="3"/>
      <c r="U255" s="3"/>
      <c r="V255" s="3"/>
      <c r="W255" s="56"/>
      <c r="X255" s="56"/>
      <c r="Y255" s="3"/>
    </row>
    <row r="256" spans="1:25" ht="14.25" customHeight="1" x14ac:dyDescent="0.15">
      <c r="A256" s="3"/>
      <c r="B256" s="3"/>
      <c r="C256" s="3"/>
      <c r="D256" s="3"/>
      <c r="E256" s="3"/>
      <c r="F256" s="3"/>
      <c r="G256" s="4"/>
      <c r="H256" s="3"/>
      <c r="I256" s="3"/>
      <c r="J256" s="3"/>
      <c r="K256" s="3"/>
      <c r="L256" s="3"/>
      <c r="M256" s="3"/>
      <c r="N256" s="3"/>
      <c r="O256" s="4"/>
      <c r="P256" s="3"/>
      <c r="Q256" s="3"/>
      <c r="R256" s="3"/>
      <c r="S256" s="3"/>
      <c r="T256" s="3"/>
      <c r="U256" s="3"/>
      <c r="V256" s="3"/>
      <c r="W256" s="56"/>
      <c r="X256" s="56"/>
      <c r="Y256" s="3"/>
    </row>
    <row r="257" spans="1:25" ht="14.25" customHeight="1" x14ac:dyDescent="0.15">
      <c r="A257" s="3"/>
      <c r="B257" s="3"/>
      <c r="C257" s="3"/>
      <c r="D257" s="3"/>
      <c r="E257" s="3"/>
      <c r="F257" s="3"/>
      <c r="G257" s="4"/>
      <c r="H257" s="3"/>
      <c r="I257" s="3"/>
      <c r="J257" s="3"/>
      <c r="K257" s="3"/>
      <c r="L257" s="3"/>
      <c r="M257" s="3"/>
      <c r="N257" s="3"/>
      <c r="O257" s="4"/>
      <c r="P257" s="3"/>
      <c r="Q257" s="3"/>
      <c r="R257" s="3"/>
      <c r="S257" s="3"/>
      <c r="T257" s="3"/>
      <c r="U257" s="3"/>
      <c r="V257" s="3"/>
      <c r="W257" s="56"/>
      <c r="X257" s="56"/>
      <c r="Y257" s="3"/>
    </row>
    <row r="258" spans="1:25" ht="14.25" customHeight="1" x14ac:dyDescent="0.15">
      <c r="A258" s="3"/>
      <c r="B258" s="3"/>
      <c r="C258" s="3"/>
      <c r="D258" s="3"/>
      <c r="E258" s="3"/>
      <c r="F258" s="3"/>
      <c r="G258" s="4"/>
      <c r="H258" s="3"/>
      <c r="I258" s="3"/>
      <c r="J258" s="3"/>
      <c r="K258" s="3"/>
      <c r="L258" s="3"/>
      <c r="M258" s="3"/>
      <c r="N258" s="3"/>
      <c r="O258" s="4"/>
      <c r="P258" s="3"/>
      <c r="Q258" s="3"/>
      <c r="R258" s="3"/>
      <c r="S258" s="3"/>
      <c r="T258" s="3"/>
      <c r="U258" s="3"/>
      <c r="V258" s="3"/>
      <c r="W258" s="56"/>
      <c r="X258" s="56"/>
      <c r="Y258" s="3"/>
    </row>
    <row r="259" spans="1:25" ht="14.25" customHeight="1" x14ac:dyDescent="0.15">
      <c r="A259" s="3"/>
      <c r="B259" s="3"/>
      <c r="C259" s="3"/>
      <c r="D259" s="3"/>
      <c r="E259" s="3"/>
      <c r="F259" s="3"/>
      <c r="G259" s="4"/>
      <c r="H259" s="3"/>
      <c r="I259" s="3"/>
      <c r="J259" s="3"/>
      <c r="K259" s="3"/>
      <c r="L259" s="3"/>
      <c r="M259" s="3"/>
      <c r="N259" s="3"/>
      <c r="O259" s="4"/>
      <c r="P259" s="3"/>
      <c r="Q259" s="3"/>
      <c r="R259" s="3"/>
      <c r="S259" s="3"/>
      <c r="T259" s="3"/>
      <c r="U259" s="3"/>
      <c r="V259" s="3"/>
      <c r="W259" s="56"/>
      <c r="X259" s="56"/>
      <c r="Y259" s="3"/>
    </row>
    <row r="260" spans="1:25" ht="14.25" customHeight="1" x14ac:dyDescent="0.15">
      <c r="A260" s="3"/>
      <c r="B260" s="3"/>
      <c r="C260" s="3"/>
      <c r="D260" s="3"/>
      <c r="E260" s="3"/>
      <c r="F260" s="3"/>
      <c r="G260" s="4"/>
      <c r="H260" s="3"/>
      <c r="I260" s="3"/>
      <c r="J260" s="3"/>
      <c r="K260" s="3"/>
      <c r="L260" s="3"/>
      <c r="M260" s="3"/>
      <c r="N260" s="3"/>
      <c r="O260" s="4"/>
      <c r="P260" s="3"/>
      <c r="Q260" s="3"/>
      <c r="R260" s="3"/>
      <c r="S260" s="3"/>
      <c r="T260" s="3"/>
      <c r="U260" s="3"/>
      <c r="V260" s="3"/>
      <c r="W260" s="56"/>
      <c r="X260" s="56"/>
      <c r="Y260" s="3"/>
    </row>
    <row r="261" spans="1:25" ht="14.25" customHeight="1" x14ac:dyDescent="0.15">
      <c r="A261" s="3"/>
      <c r="B261" s="3"/>
      <c r="C261" s="3"/>
      <c r="D261" s="3"/>
      <c r="E261" s="3"/>
      <c r="F261" s="3"/>
      <c r="G261" s="4"/>
      <c r="H261" s="3"/>
      <c r="I261" s="3"/>
      <c r="J261" s="3"/>
      <c r="K261" s="3"/>
      <c r="L261" s="3"/>
      <c r="M261" s="3"/>
      <c r="N261" s="3"/>
      <c r="O261" s="4"/>
      <c r="P261" s="3"/>
      <c r="Q261" s="3"/>
      <c r="R261" s="3"/>
      <c r="S261" s="3"/>
      <c r="T261" s="3"/>
      <c r="U261" s="3"/>
      <c r="V261" s="3"/>
      <c r="W261" s="56"/>
      <c r="X261" s="56"/>
      <c r="Y261" s="3"/>
    </row>
    <row r="262" spans="1:25" ht="14.25" customHeight="1" x14ac:dyDescent="0.15">
      <c r="A262" s="3"/>
      <c r="B262" s="3"/>
      <c r="C262" s="3"/>
      <c r="D262" s="3"/>
      <c r="E262" s="3"/>
      <c r="F262" s="3"/>
      <c r="G262" s="4"/>
      <c r="H262" s="3"/>
      <c r="I262" s="3"/>
      <c r="J262" s="3"/>
      <c r="K262" s="3"/>
      <c r="L262" s="3"/>
      <c r="M262" s="3"/>
      <c r="N262" s="3"/>
      <c r="O262" s="4"/>
      <c r="P262" s="3"/>
      <c r="Q262" s="3"/>
      <c r="R262" s="3"/>
      <c r="S262" s="3"/>
      <c r="T262" s="3"/>
      <c r="U262" s="3"/>
      <c r="V262" s="3"/>
      <c r="W262" s="56"/>
      <c r="X262" s="56"/>
      <c r="Y262" s="3"/>
    </row>
    <row r="263" spans="1:25" ht="14.25" customHeight="1" x14ac:dyDescent="0.15">
      <c r="A263" s="3"/>
      <c r="B263" s="3"/>
      <c r="C263" s="3"/>
      <c r="D263" s="3"/>
      <c r="E263" s="3"/>
      <c r="F263" s="3"/>
      <c r="G263" s="4"/>
      <c r="H263" s="3"/>
      <c r="I263" s="3"/>
      <c r="J263" s="3"/>
      <c r="K263" s="3"/>
      <c r="L263" s="3"/>
      <c r="M263" s="3"/>
      <c r="N263" s="3"/>
      <c r="O263" s="4"/>
      <c r="P263" s="3"/>
      <c r="Q263" s="3"/>
      <c r="R263" s="3"/>
      <c r="S263" s="3"/>
      <c r="T263" s="3"/>
      <c r="U263" s="3"/>
      <c r="V263" s="3"/>
      <c r="W263" s="56"/>
      <c r="X263" s="56"/>
      <c r="Y263" s="3"/>
    </row>
    <row r="264" spans="1:25" ht="14.25" customHeight="1" x14ac:dyDescent="0.15">
      <c r="A264" s="3"/>
      <c r="B264" s="3"/>
      <c r="C264" s="3"/>
      <c r="D264" s="3"/>
      <c r="E264" s="3"/>
      <c r="F264" s="3"/>
      <c r="G264" s="4"/>
      <c r="H264" s="3"/>
      <c r="I264" s="3"/>
      <c r="J264" s="3"/>
      <c r="K264" s="3"/>
      <c r="L264" s="3"/>
      <c r="M264" s="3"/>
      <c r="N264" s="3"/>
      <c r="O264" s="4"/>
      <c r="P264" s="3"/>
      <c r="Q264" s="3"/>
      <c r="R264" s="3"/>
      <c r="S264" s="3"/>
      <c r="T264" s="3"/>
      <c r="U264" s="3"/>
      <c r="V264" s="3"/>
      <c r="W264" s="56"/>
      <c r="X264" s="56"/>
      <c r="Y264" s="3"/>
    </row>
    <row r="265" spans="1:25" ht="14.25" customHeight="1" x14ac:dyDescent="0.15">
      <c r="A265" s="3"/>
      <c r="B265" s="3"/>
      <c r="C265" s="3"/>
      <c r="D265" s="3"/>
      <c r="E265" s="3"/>
      <c r="F265" s="3"/>
      <c r="G265" s="4"/>
      <c r="H265" s="3"/>
      <c r="I265" s="3"/>
      <c r="J265" s="3"/>
      <c r="K265" s="3"/>
      <c r="L265" s="3"/>
      <c r="M265" s="3"/>
      <c r="N265" s="3"/>
      <c r="O265" s="4"/>
      <c r="P265" s="3"/>
      <c r="Q265" s="3"/>
      <c r="R265" s="3"/>
      <c r="S265" s="3"/>
      <c r="T265" s="3"/>
      <c r="U265" s="3"/>
      <c r="V265" s="3"/>
      <c r="W265" s="56"/>
      <c r="X265" s="56"/>
      <c r="Y265" s="3"/>
    </row>
    <row r="266" spans="1:25" ht="14.25" customHeight="1" x14ac:dyDescent="0.15">
      <c r="A266" s="3"/>
      <c r="B266" s="3"/>
      <c r="C266" s="3"/>
      <c r="D266" s="3"/>
      <c r="E266" s="3"/>
      <c r="F266" s="3"/>
      <c r="G266" s="4"/>
      <c r="H266" s="3"/>
      <c r="I266" s="3"/>
      <c r="J266" s="3"/>
      <c r="K266" s="3"/>
      <c r="L266" s="3"/>
      <c r="M266" s="3"/>
      <c r="N266" s="3"/>
      <c r="O266" s="4"/>
      <c r="P266" s="3"/>
      <c r="Q266" s="3"/>
      <c r="R266" s="3"/>
      <c r="S266" s="3"/>
      <c r="T266" s="3"/>
      <c r="U266" s="3"/>
      <c r="V266" s="3"/>
      <c r="W266" s="56"/>
      <c r="X266" s="56"/>
      <c r="Y266" s="3"/>
    </row>
    <row r="267" spans="1:25" ht="14.25" customHeight="1" x14ac:dyDescent="0.15">
      <c r="A267" s="3"/>
      <c r="B267" s="3"/>
      <c r="C267" s="3"/>
      <c r="D267" s="3"/>
      <c r="E267" s="3"/>
      <c r="F267" s="3"/>
      <c r="G267" s="4"/>
      <c r="H267" s="3"/>
      <c r="I267" s="3"/>
      <c r="J267" s="3"/>
      <c r="K267" s="3"/>
      <c r="L267" s="3"/>
      <c r="M267" s="3"/>
      <c r="N267" s="3"/>
      <c r="O267" s="4"/>
      <c r="P267" s="3"/>
      <c r="Q267" s="3"/>
      <c r="R267" s="3"/>
      <c r="S267" s="3"/>
      <c r="T267" s="3"/>
      <c r="U267" s="3"/>
      <c r="V267" s="3"/>
      <c r="W267" s="56"/>
      <c r="X267" s="56"/>
      <c r="Y267" s="3"/>
    </row>
    <row r="268" spans="1:25" ht="14.25" customHeight="1" x14ac:dyDescent="0.15">
      <c r="A268" s="3"/>
      <c r="B268" s="3"/>
      <c r="C268" s="3"/>
      <c r="D268" s="3"/>
      <c r="E268" s="3"/>
      <c r="F268" s="3"/>
      <c r="G268" s="4"/>
      <c r="H268" s="3"/>
      <c r="I268" s="3"/>
      <c r="J268" s="3"/>
      <c r="K268" s="3"/>
      <c r="L268" s="3"/>
      <c r="M268" s="3"/>
      <c r="N268" s="3"/>
      <c r="O268" s="4"/>
      <c r="P268" s="3"/>
      <c r="Q268" s="3"/>
      <c r="R268" s="3"/>
      <c r="S268" s="3"/>
      <c r="T268" s="3"/>
      <c r="U268" s="3"/>
      <c r="V268" s="3"/>
      <c r="W268" s="56"/>
      <c r="X268" s="56"/>
      <c r="Y268" s="3"/>
    </row>
    <row r="269" spans="1:25" ht="14.25" customHeight="1" x14ac:dyDescent="0.15">
      <c r="A269" s="3"/>
      <c r="B269" s="3"/>
      <c r="C269" s="3"/>
      <c r="D269" s="3"/>
      <c r="E269" s="3"/>
      <c r="F269" s="3"/>
      <c r="G269" s="4"/>
      <c r="H269" s="3"/>
      <c r="I269" s="3"/>
      <c r="J269" s="3"/>
      <c r="K269" s="3"/>
      <c r="L269" s="3"/>
      <c r="M269" s="3"/>
      <c r="N269" s="3"/>
      <c r="O269" s="4"/>
      <c r="P269" s="3"/>
      <c r="Q269" s="3"/>
      <c r="R269" s="3"/>
      <c r="S269" s="3"/>
      <c r="T269" s="3"/>
      <c r="U269" s="3"/>
      <c r="V269" s="3"/>
      <c r="W269" s="56"/>
      <c r="X269" s="56"/>
      <c r="Y269" s="3"/>
    </row>
    <row r="270" spans="1:25" ht="14.25" customHeight="1" x14ac:dyDescent="0.15">
      <c r="A270" s="3"/>
      <c r="B270" s="3"/>
      <c r="C270" s="3"/>
      <c r="D270" s="3"/>
      <c r="E270" s="3"/>
      <c r="F270" s="3"/>
      <c r="G270" s="4"/>
      <c r="H270" s="3"/>
      <c r="I270" s="3"/>
      <c r="J270" s="3"/>
      <c r="K270" s="3"/>
      <c r="L270" s="3"/>
      <c r="M270" s="3"/>
      <c r="N270" s="3"/>
      <c r="O270" s="4"/>
      <c r="P270" s="3"/>
      <c r="Q270" s="3"/>
      <c r="R270" s="3"/>
      <c r="S270" s="3"/>
      <c r="T270" s="3"/>
      <c r="U270" s="3"/>
      <c r="V270" s="3"/>
      <c r="W270" s="56"/>
      <c r="X270" s="56"/>
      <c r="Y270" s="3"/>
    </row>
    <row r="271" spans="1:25" ht="14.25" customHeight="1" x14ac:dyDescent="0.15">
      <c r="A271" s="3"/>
      <c r="B271" s="3"/>
      <c r="C271" s="3"/>
      <c r="D271" s="3"/>
      <c r="E271" s="3"/>
      <c r="F271" s="3"/>
      <c r="G271" s="4"/>
      <c r="H271" s="3"/>
      <c r="I271" s="3"/>
      <c r="J271" s="3"/>
      <c r="K271" s="3"/>
      <c r="L271" s="3"/>
      <c r="M271" s="3"/>
      <c r="N271" s="3"/>
      <c r="O271" s="4"/>
      <c r="P271" s="3"/>
      <c r="Q271" s="3"/>
      <c r="R271" s="3"/>
      <c r="S271" s="3"/>
      <c r="T271" s="3"/>
      <c r="U271" s="3"/>
      <c r="V271" s="3"/>
      <c r="W271" s="56"/>
      <c r="X271" s="56"/>
      <c r="Y271" s="3"/>
    </row>
    <row r="272" spans="1:25" ht="14.25" customHeight="1" x14ac:dyDescent="0.15">
      <c r="A272" s="3"/>
      <c r="B272" s="3"/>
      <c r="C272" s="3"/>
      <c r="D272" s="3"/>
      <c r="E272" s="3"/>
      <c r="F272" s="3"/>
      <c r="G272" s="4"/>
      <c r="H272" s="3"/>
      <c r="I272" s="3"/>
      <c r="J272" s="3"/>
      <c r="K272" s="3"/>
      <c r="L272" s="3"/>
      <c r="M272" s="3"/>
      <c r="N272" s="3"/>
      <c r="O272" s="4"/>
      <c r="P272" s="3"/>
      <c r="Q272" s="3"/>
      <c r="R272" s="3"/>
      <c r="S272" s="3"/>
      <c r="T272" s="3"/>
      <c r="U272" s="3"/>
      <c r="V272" s="3"/>
      <c r="W272" s="56"/>
      <c r="X272" s="56"/>
      <c r="Y272" s="3"/>
    </row>
    <row r="273" spans="1:25" ht="14.25" customHeight="1" x14ac:dyDescent="0.15">
      <c r="A273" s="3"/>
      <c r="B273" s="3"/>
      <c r="C273" s="3"/>
      <c r="D273" s="3"/>
      <c r="E273" s="3"/>
      <c r="F273" s="3"/>
      <c r="G273" s="4"/>
      <c r="H273" s="3"/>
      <c r="I273" s="3"/>
      <c r="J273" s="3"/>
      <c r="K273" s="3"/>
      <c r="L273" s="3"/>
      <c r="M273" s="3"/>
      <c r="N273" s="3"/>
      <c r="O273" s="4"/>
      <c r="P273" s="3"/>
      <c r="Q273" s="3"/>
      <c r="R273" s="3"/>
      <c r="S273" s="3"/>
      <c r="T273" s="3"/>
      <c r="U273" s="3"/>
      <c r="V273" s="3"/>
      <c r="W273" s="56"/>
      <c r="X273" s="56"/>
      <c r="Y273" s="3"/>
    </row>
    <row r="274" spans="1:25" ht="14.25" customHeight="1" x14ac:dyDescent="0.15">
      <c r="A274" s="3"/>
      <c r="B274" s="3"/>
      <c r="C274" s="3"/>
      <c r="D274" s="3"/>
      <c r="E274" s="3"/>
      <c r="F274" s="3"/>
      <c r="G274" s="4"/>
      <c r="H274" s="3"/>
      <c r="I274" s="3"/>
      <c r="J274" s="3"/>
      <c r="K274" s="3"/>
      <c r="L274" s="3"/>
      <c r="M274" s="3"/>
      <c r="N274" s="3"/>
      <c r="O274" s="4"/>
      <c r="P274" s="3"/>
      <c r="Q274" s="3"/>
      <c r="R274" s="3"/>
      <c r="S274" s="3"/>
      <c r="T274" s="3"/>
      <c r="U274" s="3"/>
      <c r="V274" s="3"/>
      <c r="W274" s="56"/>
      <c r="X274" s="56"/>
      <c r="Y274" s="3"/>
    </row>
    <row r="275" spans="1:25" ht="14.25" customHeight="1" x14ac:dyDescent="0.15">
      <c r="A275" s="3"/>
      <c r="B275" s="3"/>
      <c r="C275" s="3"/>
      <c r="D275" s="3"/>
      <c r="E275" s="3"/>
      <c r="F275" s="3"/>
      <c r="G275" s="4"/>
      <c r="H275" s="3"/>
      <c r="I275" s="3"/>
      <c r="J275" s="3"/>
      <c r="K275" s="3"/>
      <c r="L275" s="3"/>
      <c r="M275" s="3"/>
      <c r="N275" s="3"/>
      <c r="O275" s="4"/>
      <c r="P275" s="3"/>
      <c r="Q275" s="3"/>
      <c r="R275" s="3"/>
      <c r="S275" s="3"/>
      <c r="T275" s="3"/>
      <c r="U275" s="3"/>
      <c r="V275" s="3"/>
      <c r="W275" s="56"/>
      <c r="X275" s="56"/>
      <c r="Y275" s="3"/>
    </row>
    <row r="276" spans="1:25" ht="14.25" customHeight="1" x14ac:dyDescent="0.15">
      <c r="A276" s="3"/>
      <c r="B276" s="3"/>
      <c r="C276" s="3"/>
      <c r="D276" s="3"/>
      <c r="E276" s="3"/>
      <c r="F276" s="3"/>
      <c r="G276" s="4"/>
      <c r="H276" s="3"/>
      <c r="I276" s="3"/>
      <c r="J276" s="3"/>
      <c r="K276" s="3"/>
      <c r="L276" s="3"/>
      <c r="M276" s="3"/>
      <c r="N276" s="3"/>
      <c r="O276" s="4"/>
      <c r="P276" s="3"/>
      <c r="Q276" s="3"/>
      <c r="R276" s="3"/>
      <c r="S276" s="3"/>
      <c r="T276" s="3"/>
      <c r="U276" s="3"/>
      <c r="V276" s="3"/>
      <c r="W276" s="56"/>
      <c r="X276" s="56"/>
      <c r="Y276" s="3"/>
    </row>
    <row r="277" spans="1:25" ht="14.25" customHeight="1" x14ac:dyDescent="0.15">
      <c r="A277" s="3"/>
      <c r="B277" s="3"/>
      <c r="C277" s="3"/>
      <c r="D277" s="3"/>
      <c r="E277" s="3"/>
      <c r="F277" s="3"/>
      <c r="G277" s="4"/>
      <c r="H277" s="3"/>
      <c r="I277" s="3"/>
      <c r="J277" s="3"/>
      <c r="K277" s="3"/>
      <c r="L277" s="3"/>
      <c r="M277" s="3"/>
      <c r="N277" s="3"/>
      <c r="O277" s="4"/>
      <c r="P277" s="3"/>
      <c r="Q277" s="3"/>
      <c r="R277" s="3"/>
      <c r="S277" s="3"/>
      <c r="T277" s="3"/>
      <c r="U277" s="3"/>
      <c r="V277" s="3"/>
      <c r="W277" s="56"/>
      <c r="X277" s="56"/>
      <c r="Y277" s="3"/>
    </row>
    <row r="278" spans="1:25" ht="14.25" customHeight="1" x14ac:dyDescent="0.15">
      <c r="A278" s="3"/>
      <c r="B278" s="3"/>
      <c r="C278" s="3"/>
      <c r="D278" s="3"/>
      <c r="E278" s="3"/>
      <c r="F278" s="3"/>
      <c r="G278" s="4"/>
      <c r="H278" s="3"/>
      <c r="I278" s="3"/>
      <c r="J278" s="3"/>
      <c r="K278" s="3"/>
      <c r="L278" s="3"/>
      <c r="M278" s="3"/>
      <c r="N278" s="3"/>
      <c r="O278" s="4"/>
      <c r="P278" s="3"/>
      <c r="Q278" s="3"/>
      <c r="R278" s="3"/>
      <c r="S278" s="3"/>
      <c r="T278" s="3"/>
      <c r="U278" s="3"/>
      <c r="V278" s="3"/>
      <c r="W278" s="56"/>
      <c r="X278" s="56"/>
      <c r="Y278" s="3"/>
    </row>
    <row r="279" spans="1:25" ht="14.25" customHeight="1" x14ac:dyDescent="0.15">
      <c r="A279" s="3"/>
      <c r="B279" s="3"/>
      <c r="C279" s="3"/>
      <c r="D279" s="3"/>
      <c r="E279" s="3"/>
      <c r="F279" s="3"/>
      <c r="G279" s="4"/>
      <c r="H279" s="3"/>
      <c r="I279" s="3"/>
      <c r="J279" s="3"/>
      <c r="K279" s="3"/>
      <c r="L279" s="3"/>
      <c r="M279" s="3"/>
      <c r="N279" s="3"/>
      <c r="O279" s="4"/>
      <c r="P279" s="3"/>
      <c r="Q279" s="3"/>
      <c r="R279" s="3"/>
      <c r="S279" s="3"/>
      <c r="T279" s="3"/>
      <c r="U279" s="3"/>
      <c r="V279" s="3"/>
      <c r="W279" s="56"/>
      <c r="X279" s="56"/>
      <c r="Y279" s="3"/>
    </row>
    <row r="280" spans="1:25" ht="14.25" customHeight="1" x14ac:dyDescent="0.15">
      <c r="A280" s="3"/>
      <c r="B280" s="3"/>
      <c r="C280" s="3"/>
      <c r="D280" s="3"/>
      <c r="E280" s="3"/>
      <c r="F280" s="3"/>
      <c r="G280" s="4"/>
      <c r="H280" s="3"/>
      <c r="I280" s="3"/>
      <c r="J280" s="3"/>
      <c r="K280" s="3"/>
      <c r="L280" s="3"/>
      <c r="M280" s="3"/>
      <c r="N280" s="3"/>
      <c r="O280" s="4"/>
      <c r="P280" s="3"/>
      <c r="Q280" s="3"/>
      <c r="R280" s="3"/>
      <c r="S280" s="3"/>
      <c r="T280" s="3"/>
      <c r="U280" s="3"/>
      <c r="V280" s="3"/>
      <c r="W280" s="56"/>
      <c r="X280" s="56"/>
      <c r="Y280" s="3"/>
    </row>
    <row r="281" spans="1:25" ht="14.25" customHeight="1" x14ac:dyDescent="0.15">
      <c r="A281" s="3"/>
      <c r="B281" s="3"/>
      <c r="C281" s="3"/>
      <c r="D281" s="3"/>
      <c r="E281" s="3"/>
      <c r="F281" s="3"/>
      <c r="G281" s="4"/>
      <c r="H281" s="3"/>
      <c r="I281" s="3"/>
      <c r="J281" s="3"/>
      <c r="K281" s="3"/>
      <c r="L281" s="3"/>
      <c r="M281" s="3"/>
      <c r="N281" s="3"/>
      <c r="O281" s="4"/>
      <c r="P281" s="3"/>
      <c r="Q281" s="3"/>
      <c r="R281" s="3"/>
      <c r="S281" s="3"/>
      <c r="T281" s="3"/>
      <c r="U281" s="3"/>
      <c r="V281" s="3"/>
      <c r="W281" s="56"/>
      <c r="X281" s="56"/>
      <c r="Y281" s="3"/>
    </row>
    <row r="282" spans="1:25" ht="14.25" customHeight="1" x14ac:dyDescent="0.15">
      <c r="A282" s="3"/>
      <c r="B282" s="3"/>
      <c r="C282" s="3"/>
      <c r="D282" s="3"/>
      <c r="E282" s="3"/>
      <c r="F282" s="3"/>
      <c r="G282" s="4"/>
      <c r="H282" s="3"/>
      <c r="I282" s="3"/>
      <c r="J282" s="3"/>
      <c r="K282" s="3"/>
      <c r="L282" s="3"/>
      <c r="M282" s="3"/>
      <c r="N282" s="3"/>
      <c r="O282" s="4"/>
      <c r="P282" s="3"/>
      <c r="Q282" s="3"/>
      <c r="R282" s="3"/>
      <c r="S282" s="3"/>
      <c r="T282" s="3"/>
      <c r="U282" s="3"/>
      <c r="V282" s="3"/>
      <c r="W282" s="56"/>
      <c r="X282" s="56"/>
      <c r="Y282" s="3"/>
    </row>
    <row r="283" spans="1:25" ht="14.25" customHeight="1" x14ac:dyDescent="0.15">
      <c r="A283" s="3"/>
      <c r="B283" s="3"/>
      <c r="C283" s="3"/>
      <c r="D283" s="3"/>
      <c r="E283" s="3"/>
      <c r="F283" s="3"/>
      <c r="G283" s="4"/>
      <c r="H283" s="3"/>
      <c r="I283" s="3"/>
      <c r="J283" s="3"/>
      <c r="K283" s="3"/>
      <c r="L283" s="3"/>
      <c r="M283" s="3"/>
      <c r="N283" s="3"/>
      <c r="O283" s="4"/>
      <c r="P283" s="3"/>
      <c r="Q283" s="3"/>
      <c r="R283" s="3"/>
      <c r="S283" s="3"/>
      <c r="T283" s="3"/>
      <c r="U283" s="3"/>
      <c r="V283" s="3"/>
      <c r="W283" s="56"/>
      <c r="X283" s="56"/>
      <c r="Y283" s="3"/>
    </row>
    <row r="284" spans="1:25" ht="14.25" customHeight="1" x14ac:dyDescent="0.15">
      <c r="A284" s="3"/>
      <c r="B284" s="3"/>
      <c r="C284" s="3"/>
      <c r="D284" s="3"/>
      <c r="E284" s="3"/>
      <c r="F284" s="3"/>
      <c r="G284" s="4"/>
      <c r="H284" s="3"/>
      <c r="I284" s="3"/>
      <c r="J284" s="3"/>
      <c r="K284" s="3"/>
      <c r="L284" s="3"/>
      <c r="M284" s="3"/>
      <c r="N284" s="3"/>
      <c r="O284" s="4"/>
      <c r="P284" s="3"/>
      <c r="Q284" s="3"/>
      <c r="R284" s="3"/>
      <c r="S284" s="3"/>
      <c r="T284" s="3"/>
      <c r="U284" s="3"/>
      <c r="V284" s="3"/>
      <c r="W284" s="56"/>
      <c r="X284" s="56"/>
      <c r="Y284" s="3"/>
    </row>
    <row r="285" spans="1:25" ht="14.25" customHeight="1" x14ac:dyDescent="0.15">
      <c r="A285" s="3"/>
      <c r="B285" s="3"/>
      <c r="C285" s="3"/>
      <c r="D285" s="3"/>
      <c r="E285" s="3"/>
      <c r="F285" s="3"/>
      <c r="G285" s="4"/>
      <c r="H285" s="3"/>
      <c r="I285" s="3"/>
      <c r="J285" s="3"/>
      <c r="K285" s="3"/>
      <c r="L285" s="3"/>
      <c r="M285" s="3"/>
      <c r="N285" s="3"/>
      <c r="O285" s="4"/>
      <c r="P285" s="3"/>
      <c r="Q285" s="3"/>
      <c r="R285" s="3"/>
      <c r="S285" s="3"/>
      <c r="T285" s="3"/>
      <c r="U285" s="3"/>
      <c r="V285" s="3"/>
      <c r="W285" s="56"/>
      <c r="X285" s="56"/>
      <c r="Y285" s="3"/>
    </row>
    <row r="286" spans="1:25" ht="14.25" customHeight="1" x14ac:dyDescent="0.15">
      <c r="A286" s="3"/>
      <c r="B286" s="3"/>
      <c r="C286" s="3"/>
      <c r="D286" s="3"/>
      <c r="E286" s="3"/>
      <c r="F286" s="3"/>
      <c r="G286" s="4"/>
      <c r="H286" s="3"/>
      <c r="I286" s="3"/>
      <c r="J286" s="3"/>
      <c r="K286" s="3"/>
      <c r="L286" s="3"/>
      <c r="M286" s="3"/>
      <c r="N286" s="3"/>
      <c r="O286" s="4"/>
      <c r="P286" s="3"/>
      <c r="Q286" s="3"/>
      <c r="R286" s="3"/>
      <c r="S286" s="3"/>
      <c r="T286" s="3"/>
      <c r="U286" s="3"/>
      <c r="V286" s="3"/>
      <c r="W286" s="56"/>
      <c r="X286" s="56"/>
      <c r="Y286" s="3"/>
    </row>
    <row r="287" spans="1:25" ht="14.25" customHeight="1" x14ac:dyDescent="0.15">
      <c r="A287" s="3"/>
      <c r="B287" s="3"/>
      <c r="C287" s="3"/>
      <c r="D287" s="3"/>
      <c r="E287" s="3"/>
      <c r="F287" s="3"/>
      <c r="G287" s="4"/>
      <c r="H287" s="3"/>
      <c r="I287" s="3"/>
      <c r="J287" s="3"/>
      <c r="K287" s="3"/>
      <c r="L287" s="3"/>
      <c r="M287" s="3"/>
      <c r="N287" s="3"/>
      <c r="O287" s="4"/>
      <c r="P287" s="3"/>
      <c r="Q287" s="3"/>
      <c r="R287" s="3"/>
      <c r="S287" s="3"/>
      <c r="T287" s="3"/>
      <c r="U287" s="3"/>
      <c r="V287" s="3"/>
      <c r="W287" s="56"/>
      <c r="X287" s="56"/>
      <c r="Y287" s="3"/>
    </row>
    <row r="288" spans="1:25" ht="14.25" customHeight="1" x14ac:dyDescent="0.15">
      <c r="A288" s="3"/>
      <c r="B288" s="3"/>
      <c r="C288" s="3"/>
      <c r="D288" s="3"/>
      <c r="E288" s="3"/>
      <c r="F288" s="3"/>
      <c r="G288" s="4"/>
      <c r="H288" s="3"/>
      <c r="I288" s="3"/>
      <c r="J288" s="3"/>
      <c r="K288" s="3"/>
      <c r="L288" s="3"/>
      <c r="M288" s="3"/>
      <c r="N288" s="3"/>
      <c r="O288" s="4"/>
      <c r="P288" s="3"/>
      <c r="Q288" s="3"/>
      <c r="R288" s="3"/>
      <c r="S288" s="3"/>
      <c r="T288" s="3"/>
      <c r="U288" s="3"/>
      <c r="V288" s="3"/>
      <c r="W288" s="56"/>
      <c r="X288" s="56"/>
      <c r="Y288" s="3"/>
    </row>
    <row r="289" spans="1:25" ht="14.25" customHeight="1" x14ac:dyDescent="0.15">
      <c r="A289" s="3"/>
      <c r="B289" s="3"/>
      <c r="C289" s="3"/>
      <c r="D289" s="3"/>
      <c r="E289" s="3"/>
      <c r="F289" s="3"/>
      <c r="G289" s="4"/>
      <c r="H289" s="3"/>
      <c r="I289" s="3"/>
      <c r="J289" s="3"/>
      <c r="K289" s="3"/>
      <c r="L289" s="3"/>
      <c r="M289" s="3"/>
      <c r="N289" s="3"/>
      <c r="O289" s="4"/>
      <c r="P289" s="3"/>
      <c r="Q289" s="3"/>
      <c r="R289" s="3"/>
      <c r="S289" s="3"/>
      <c r="T289" s="3"/>
      <c r="U289" s="3"/>
      <c r="V289" s="3"/>
      <c r="W289" s="56"/>
      <c r="X289" s="56"/>
      <c r="Y289" s="3"/>
    </row>
    <row r="290" spans="1:25" ht="14.25" customHeight="1" x14ac:dyDescent="0.15">
      <c r="A290" s="3"/>
      <c r="B290" s="3"/>
      <c r="C290" s="3"/>
      <c r="D290" s="3"/>
      <c r="E290" s="3"/>
      <c r="F290" s="3"/>
      <c r="G290" s="4"/>
      <c r="H290" s="3"/>
      <c r="I290" s="3"/>
      <c r="J290" s="3"/>
      <c r="K290" s="3"/>
      <c r="L290" s="3"/>
      <c r="M290" s="3"/>
      <c r="N290" s="3"/>
      <c r="O290" s="4"/>
      <c r="P290" s="3"/>
      <c r="Q290" s="3"/>
      <c r="R290" s="3"/>
      <c r="S290" s="3"/>
      <c r="T290" s="3"/>
      <c r="U290" s="3"/>
      <c r="V290" s="3"/>
      <c r="W290" s="56"/>
      <c r="X290" s="56"/>
      <c r="Y290" s="3"/>
    </row>
    <row r="291" spans="1:25" ht="14.25" customHeight="1" x14ac:dyDescent="0.15">
      <c r="A291" s="3"/>
      <c r="B291" s="3"/>
      <c r="C291" s="3"/>
      <c r="D291" s="3"/>
      <c r="E291" s="3"/>
      <c r="F291" s="3"/>
      <c r="G291" s="4"/>
      <c r="H291" s="3"/>
      <c r="I291" s="3"/>
      <c r="J291" s="3"/>
      <c r="K291" s="3"/>
      <c r="L291" s="3"/>
      <c r="M291" s="3"/>
      <c r="N291" s="3"/>
      <c r="O291" s="4"/>
      <c r="P291" s="3"/>
      <c r="Q291" s="3"/>
      <c r="R291" s="3"/>
      <c r="S291" s="3"/>
      <c r="T291" s="3"/>
      <c r="U291" s="3"/>
      <c r="V291" s="3"/>
      <c r="W291" s="56"/>
      <c r="X291" s="56"/>
      <c r="Y291" s="3"/>
    </row>
    <row r="292" spans="1:25" ht="14.25" customHeight="1" x14ac:dyDescent="0.15">
      <c r="A292" s="3"/>
      <c r="B292" s="3"/>
      <c r="C292" s="3"/>
      <c r="D292" s="3"/>
      <c r="E292" s="3"/>
      <c r="F292" s="3"/>
      <c r="G292" s="4"/>
      <c r="H292" s="3"/>
      <c r="I292" s="3"/>
      <c r="J292" s="3"/>
      <c r="K292" s="3"/>
      <c r="L292" s="3"/>
      <c r="M292" s="3"/>
      <c r="N292" s="3"/>
      <c r="O292" s="4"/>
      <c r="P292" s="3"/>
      <c r="Q292" s="3"/>
      <c r="R292" s="3"/>
      <c r="S292" s="3"/>
      <c r="T292" s="3"/>
      <c r="U292" s="3"/>
      <c r="V292" s="3"/>
      <c r="W292" s="56"/>
      <c r="X292" s="56"/>
      <c r="Y292" s="3"/>
    </row>
    <row r="293" spans="1:25" ht="14.25" customHeight="1" x14ac:dyDescent="0.15">
      <c r="A293" s="3"/>
      <c r="B293" s="3"/>
      <c r="C293" s="3"/>
      <c r="D293" s="3"/>
      <c r="E293" s="3"/>
      <c r="F293" s="3"/>
      <c r="G293" s="4"/>
      <c r="H293" s="3"/>
      <c r="I293" s="3"/>
      <c r="J293" s="3"/>
      <c r="K293" s="3"/>
      <c r="L293" s="3"/>
      <c r="M293" s="3"/>
      <c r="N293" s="3"/>
      <c r="O293" s="4"/>
      <c r="P293" s="3"/>
      <c r="Q293" s="3"/>
      <c r="R293" s="3"/>
      <c r="S293" s="3"/>
      <c r="T293" s="3"/>
      <c r="U293" s="3"/>
      <c r="V293" s="3"/>
      <c r="W293" s="56"/>
      <c r="X293" s="56"/>
      <c r="Y293" s="3"/>
    </row>
    <row r="294" spans="1:25" ht="14.25" customHeight="1" x14ac:dyDescent="0.15">
      <c r="A294" s="3"/>
      <c r="B294" s="3"/>
      <c r="C294" s="3"/>
      <c r="D294" s="3"/>
      <c r="E294" s="3"/>
      <c r="F294" s="3"/>
      <c r="G294" s="4"/>
      <c r="H294" s="3"/>
      <c r="I294" s="3"/>
      <c r="J294" s="3"/>
      <c r="K294" s="3"/>
      <c r="L294" s="3"/>
      <c r="M294" s="3"/>
      <c r="N294" s="3"/>
      <c r="O294" s="4"/>
      <c r="P294" s="3"/>
      <c r="Q294" s="3"/>
      <c r="R294" s="3"/>
      <c r="S294" s="3"/>
      <c r="T294" s="3"/>
      <c r="U294" s="3"/>
      <c r="V294" s="3"/>
      <c r="W294" s="56"/>
      <c r="X294" s="56"/>
      <c r="Y294" s="3"/>
    </row>
    <row r="295" spans="1:25" ht="14.25" customHeight="1" x14ac:dyDescent="0.15">
      <c r="A295" s="3"/>
      <c r="B295" s="3"/>
      <c r="C295" s="3"/>
      <c r="D295" s="3"/>
      <c r="E295" s="3"/>
      <c r="F295" s="3"/>
      <c r="G295" s="4"/>
      <c r="H295" s="3"/>
      <c r="I295" s="3"/>
      <c r="J295" s="3"/>
      <c r="K295" s="3"/>
      <c r="L295" s="3"/>
      <c r="M295" s="3"/>
      <c r="N295" s="3"/>
      <c r="O295" s="4"/>
      <c r="P295" s="3"/>
      <c r="Q295" s="3"/>
      <c r="R295" s="3"/>
      <c r="S295" s="3"/>
      <c r="T295" s="3"/>
      <c r="U295" s="3"/>
      <c r="V295" s="3"/>
      <c r="W295" s="56"/>
      <c r="X295" s="56"/>
      <c r="Y295" s="3"/>
    </row>
    <row r="296" spans="1:25" ht="14.25" customHeight="1" x14ac:dyDescent="0.15">
      <c r="A296" s="3"/>
      <c r="B296" s="3"/>
      <c r="C296" s="3"/>
      <c r="D296" s="3"/>
      <c r="E296" s="3"/>
      <c r="F296" s="3"/>
      <c r="G296" s="4"/>
      <c r="H296" s="3"/>
      <c r="I296" s="3"/>
      <c r="J296" s="3"/>
      <c r="K296" s="3"/>
      <c r="L296" s="3"/>
      <c r="M296" s="3"/>
      <c r="N296" s="3"/>
      <c r="O296" s="4"/>
      <c r="P296" s="3"/>
      <c r="Q296" s="3"/>
      <c r="R296" s="3"/>
      <c r="S296" s="3"/>
      <c r="T296" s="3"/>
      <c r="U296" s="3"/>
      <c r="V296" s="3"/>
      <c r="W296" s="56"/>
      <c r="X296" s="56"/>
      <c r="Y296" s="3"/>
    </row>
    <row r="297" spans="1:25" ht="14.25" customHeight="1" x14ac:dyDescent="0.15">
      <c r="A297" s="3"/>
      <c r="B297" s="3"/>
      <c r="C297" s="3"/>
      <c r="D297" s="3"/>
      <c r="E297" s="3"/>
      <c r="F297" s="3"/>
      <c r="G297" s="4"/>
      <c r="H297" s="3"/>
      <c r="I297" s="3"/>
      <c r="J297" s="3"/>
      <c r="K297" s="3"/>
      <c r="L297" s="3"/>
      <c r="M297" s="3"/>
      <c r="N297" s="3"/>
      <c r="O297" s="4"/>
      <c r="P297" s="3"/>
      <c r="Q297" s="3"/>
      <c r="R297" s="3"/>
      <c r="S297" s="3"/>
      <c r="T297" s="3"/>
      <c r="U297" s="3"/>
      <c r="V297" s="3"/>
      <c r="W297" s="56"/>
      <c r="X297" s="56"/>
      <c r="Y297" s="3"/>
    </row>
    <row r="298" spans="1:25" ht="14.25" customHeight="1" x14ac:dyDescent="0.15">
      <c r="A298" s="3"/>
      <c r="B298" s="3"/>
      <c r="C298" s="3"/>
      <c r="D298" s="3"/>
      <c r="E298" s="3"/>
      <c r="F298" s="3"/>
      <c r="G298" s="4"/>
      <c r="H298" s="3"/>
      <c r="I298" s="3"/>
      <c r="J298" s="3"/>
      <c r="K298" s="3"/>
      <c r="L298" s="3"/>
      <c r="M298" s="3"/>
      <c r="N298" s="3"/>
      <c r="O298" s="4"/>
      <c r="P298" s="3"/>
      <c r="Q298" s="3"/>
      <c r="R298" s="3"/>
      <c r="S298" s="3"/>
      <c r="T298" s="3"/>
      <c r="U298" s="3"/>
      <c r="V298" s="3"/>
      <c r="W298" s="56"/>
      <c r="X298" s="56"/>
      <c r="Y298" s="3"/>
    </row>
    <row r="299" spans="1:25" ht="14.25" customHeight="1" x14ac:dyDescent="0.15">
      <c r="A299" s="3"/>
      <c r="B299" s="3"/>
      <c r="C299" s="3"/>
      <c r="D299" s="3"/>
      <c r="E299" s="3"/>
      <c r="F299" s="3"/>
      <c r="G299" s="4"/>
      <c r="H299" s="3"/>
      <c r="I299" s="3"/>
      <c r="J299" s="3"/>
      <c r="K299" s="3"/>
      <c r="L299" s="3"/>
      <c r="M299" s="3"/>
      <c r="N299" s="3"/>
      <c r="O299" s="4"/>
      <c r="P299" s="3"/>
      <c r="Q299" s="3"/>
      <c r="R299" s="3"/>
      <c r="S299" s="3"/>
      <c r="T299" s="3"/>
      <c r="U299" s="3"/>
      <c r="V299" s="3"/>
      <c r="W299" s="56"/>
      <c r="X299" s="56"/>
      <c r="Y299" s="3"/>
    </row>
    <row r="300" spans="1:25" ht="14.25" customHeight="1" x14ac:dyDescent="0.15">
      <c r="A300" s="3"/>
      <c r="B300" s="3"/>
      <c r="C300" s="3"/>
      <c r="D300" s="3"/>
      <c r="E300" s="3"/>
      <c r="F300" s="3"/>
      <c r="G300" s="4"/>
      <c r="H300" s="3"/>
      <c r="I300" s="3"/>
      <c r="J300" s="3"/>
      <c r="K300" s="3"/>
      <c r="L300" s="3"/>
      <c r="M300" s="3"/>
      <c r="N300" s="3"/>
      <c r="O300" s="4"/>
      <c r="P300" s="3"/>
      <c r="Q300" s="3"/>
      <c r="R300" s="3"/>
      <c r="S300" s="3"/>
      <c r="T300" s="3"/>
      <c r="U300" s="3"/>
      <c r="V300" s="3"/>
      <c r="W300" s="56"/>
      <c r="X300" s="56"/>
      <c r="Y300" s="3"/>
    </row>
    <row r="301" spans="1:25" ht="14.25" customHeight="1" x14ac:dyDescent="0.15">
      <c r="A301" s="3"/>
      <c r="B301" s="3"/>
      <c r="C301" s="3"/>
      <c r="D301" s="3"/>
      <c r="E301" s="3"/>
      <c r="F301" s="3"/>
      <c r="G301" s="4"/>
      <c r="H301" s="3"/>
      <c r="I301" s="3"/>
      <c r="J301" s="3"/>
      <c r="K301" s="3"/>
      <c r="L301" s="3"/>
      <c r="M301" s="3"/>
      <c r="N301" s="3"/>
      <c r="O301" s="4"/>
      <c r="P301" s="3"/>
      <c r="Q301" s="3"/>
      <c r="R301" s="3"/>
      <c r="S301" s="3"/>
      <c r="T301" s="3"/>
      <c r="U301" s="3"/>
      <c r="V301" s="3"/>
      <c r="W301" s="56"/>
      <c r="X301" s="56"/>
      <c r="Y301" s="3"/>
    </row>
    <row r="302" spans="1:25" ht="14.25" customHeight="1" x14ac:dyDescent="0.15">
      <c r="A302" s="3"/>
      <c r="B302" s="3"/>
      <c r="C302" s="3"/>
      <c r="D302" s="3"/>
      <c r="E302" s="3"/>
      <c r="F302" s="3"/>
      <c r="G302" s="4"/>
      <c r="H302" s="3"/>
      <c r="I302" s="3"/>
      <c r="J302" s="3"/>
      <c r="K302" s="3"/>
      <c r="L302" s="3"/>
      <c r="M302" s="3"/>
      <c r="N302" s="3"/>
      <c r="O302" s="4"/>
      <c r="P302" s="3"/>
      <c r="Q302" s="3"/>
      <c r="R302" s="3"/>
      <c r="S302" s="3"/>
      <c r="T302" s="3"/>
      <c r="U302" s="3"/>
      <c r="V302" s="3"/>
      <c r="W302" s="56"/>
      <c r="X302" s="56"/>
      <c r="Y302" s="3"/>
    </row>
    <row r="303" spans="1:25" ht="14.25" customHeight="1" x14ac:dyDescent="0.15">
      <c r="A303" s="3"/>
      <c r="B303" s="3"/>
      <c r="C303" s="3"/>
      <c r="D303" s="3"/>
      <c r="E303" s="3"/>
      <c r="F303" s="3"/>
      <c r="G303" s="4"/>
      <c r="H303" s="3"/>
      <c r="I303" s="3"/>
      <c r="J303" s="3"/>
      <c r="K303" s="3"/>
      <c r="L303" s="3"/>
      <c r="M303" s="3"/>
      <c r="N303" s="3"/>
      <c r="O303" s="4"/>
      <c r="P303" s="3"/>
      <c r="Q303" s="3"/>
      <c r="R303" s="3"/>
      <c r="S303" s="3"/>
      <c r="T303" s="3"/>
      <c r="U303" s="3"/>
      <c r="V303" s="3"/>
      <c r="W303" s="56"/>
      <c r="X303" s="56"/>
      <c r="Y303" s="3"/>
    </row>
    <row r="304" spans="1:25" ht="14.25" customHeight="1" x14ac:dyDescent="0.15">
      <c r="A304" s="3"/>
      <c r="B304" s="3"/>
      <c r="C304" s="3"/>
      <c r="D304" s="3"/>
      <c r="E304" s="3"/>
      <c r="F304" s="3"/>
      <c r="G304" s="4"/>
      <c r="H304" s="3"/>
      <c r="I304" s="3"/>
      <c r="J304" s="3"/>
      <c r="K304" s="3"/>
      <c r="L304" s="3"/>
      <c r="M304" s="3"/>
      <c r="N304" s="3"/>
      <c r="O304" s="4"/>
      <c r="P304" s="3"/>
      <c r="Q304" s="3"/>
      <c r="R304" s="3"/>
      <c r="S304" s="3"/>
      <c r="T304" s="3"/>
      <c r="U304" s="3"/>
      <c r="V304" s="3"/>
      <c r="W304" s="56"/>
      <c r="X304" s="56"/>
      <c r="Y304" s="3"/>
    </row>
    <row r="305" spans="1:25" ht="14.25" customHeight="1" x14ac:dyDescent="0.15">
      <c r="A305" s="3"/>
      <c r="B305" s="3"/>
      <c r="C305" s="3"/>
      <c r="D305" s="3"/>
      <c r="E305" s="3"/>
      <c r="F305" s="3"/>
      <c r="G305" s="4"/>
      <c r="H305" s="3"/>
      <c r="I305" s="3"/>
      <c r="J305" s="3"/>
      <c r="K305" s="3"/>
      <c r="L305" s="3"/>
      <c r="M305" s="3"/>
      <c r="N305" s="3"/>
      <c r="O305" s="4"/>
      <c r="P305" s="3"/>
      <c r="Q305" s="3"/>
      <c r="R305" s="3"/>
      <c r="S305" s="3"/>
      <c r="T305" s="3"/>
      <c r="U305" s="3"/>
      <c r="V305" s="3"/>
      <c r="W305" s="56"/>
      <c r="X305" s="56"/>
      <c r="Y305" s="3"/>
    </row>
    <row r="306" spans="1:25" ht="14.25" customHeight="1" x14ac:dyDescent="0.15">
      <c r="A306" s="3"/>
      <c r="B306" s="3"/>
      <c r="C306" s="3"/>
      <c r="D306" s="3"/>
      <c r="E306" s="3"/>
      <c r="F306" s="3"/>
      <c r="G306" s="4"/>
      <c r="H306" s="3"/>
      <c r="I306" s="3"/>
      <c r="J306" s="3"/>
      <c r="K306" s="3"/>
      <c r="L306" s="3"/>
      <c r="M306" s="3"/>
      <c r="N306" s="3"/>
      <c r="O306" s="4"/>
      <c r="P306" s="3"/>
      <c r="Q306" s="3"/>
      <c r="R306" s="3"/>
      <c r="S306" s="3"/>
      <c r="T306" s="3"/>
      <c r="U306" s="3"/>
      <c r="V306" s="3"/>
      <c r="W306" s="56"/>
      <c r="X306" s="56"/>
      <c r="Y306" s="3"/>
    </row>
    <row r="307" spans="1:25" ht="14.25" customHeight="1" x14ac:dyDescent="0.15">
      <c r="A307" s="3"/>
      <c r="B307" s="3"/>
      <c r="C307" s="3"/>
      <c r="D307" s="3"/>
      <c r="E307" s="3"/>
      <c r="F307" s="3"/>
      <c r="G307" s="4"/>
      <c r="H307" s="3"/>
      <c r="I307" s="3"/>
      <c r="J307" s="3"/>
      <c r="K307" s="3"/>
      <c r="L307" s="3"/>
      <c r="M307" s="3"/>
      <c r="N307" s="3"/>
      <c r="O307" s="4"/>
      <c r="P307" s="3"/>
      <c r="Q307" s="3"/>
      <c r="R307" s="3"/>
      <c r="S307" s="3"/>
      <c r="T307" s="3"/>
      <c r="U307" s="3"/>
      <c r="V307" s="3"/>
      <c r="W307" s="56"/>
      <c r="X307" s="56"/>
      <c r="Y307" s="3"/>
    </row>
    <row r="308" spans="1:25" ht="14.25" customHeight="1" x14ac:dyDescent="0.15">
      <c r="A308" s="3"/>
      <c r="B308" s="3"/>
      <c r="C308" s="3"/>
      <c r="D308" s="3"/>
      <c r="E308" s="3"/>
      <c r="F308" s="3"/>
      <c r="G308" s="4"/>
      <c r="H308" s="3"/>
      <c r="I308" s="3"/>
      <c r="J308" s="3"/>
      <c r="K308" s="3"/>
      <c r="L308" s="3"/>
      <c r="M308" s="3"/>
      <c r="N308" s="3"/>
      <c r="O308" s="4"/>
      <c r="P308" s="3"/>
      <c r="Q308" s="3"/>
      <c r="R308" s="3"/>
      <c r="S308" s="3"/>
      <c r="T308" s="3"/>
      <c r="U308" s="3"/>
      <c r="V308" s="3"/>
      <c r="W308" s="56"/>
      <c r="X308" s="56"/>
      <c r="Y308" s="3"/>
    </row>
    <row r="309" spans="1:25" ht="14.25" customHeight="1" x14ac:dyDescent="0.15">
      <c r="A309" s="3"/>
      <c r="B309" s="3"/>
      <c r="C309" s="3"/>
      <c r="D309" s="3"/>
      <c r="E309" s="3"/>
      <c r="F309" s="3"/>
      <c r="G309" s="4"/>
      <c r="H309" s="3"/>
      <c r="I309" s="3"/>
      <c r="J309" s="3"/>
      <c r="K309" s="3"/>
      <c r="L309" s="3"/>
      <c r="M309" s="3"/>
      <c r="N309" s="3"/>
      <c r="O309" s="4"/>
      <c r="P309" s="3"/>
      <c r="Q309" s="3"/>
      <c r="R309" s="3"/>
      <c r="S309" s="3"/>
      <c r="T309" s="3"/>
      <c r="U309" s="3"/>
      <c r="V309" s="3"/>
      <c r="W309" s="56"/>
      <c r="X309" s="56"/>
      <c r="Y309" s="3"/>
    </row>
    <row r="310" spans="1:25" ht="14.25" customHeight="1" x14ac:dyDescent="0.15">
      <c r="A310" s="3"/>
      <c r="B310" s="3"/>
      <c r="C310" s="3"/>
      <c r="D310" s="3"/>
      <c r="E310" s="3"/>
      <c r="F310" s="3"/>
      <c r="G310" s="4"/>
      <c r="H310" s="3"/>
      <c r="I310" s="3"/>
      <c r="J310" s="3"/>
      <c r="K310" s="3"/>
      <c r="L310" s="3"/>
      <c r="M310" s="3"/>
      <c r="N310" s="3"/>
      <c r="O310" s="4"/>
      <c r="P310" s="3"/>
      <c r="Q310" s="3"/>
      <c r="R310" s="3"/>
      <c r="S310" s="3"/>
      <c r="T310" s="3"/>
      <c r="U310" s="3"/>
      <c r="V310" s="3"/>
      <c r="W310" s="56"/>
      <c r="X310" s="56"/>
      <c r="Y310" s="3"/>
    </row>
    <row r="311" spans="1:25" ht="14.25" customHeight="1" x14ac:dyDescent="0.15">
      <c r="A311" s="3"/>
      <c r="B311" s="3"/>
      <c r="C311" s="3"/>
      <c r="D311" s="3"/>
      <c r="E311" s="3"/>
      <c r="F311" s="3"/>
      <c r="G311" s="4"/>
      <c r="H311" s="3"/>
      <c r="I311" s="3"/>
      <c r="J311" s="3"/>
      <c r="K311" s="3"/>
      <c r="L311" s="3"/>
      <c r="M311" s="3"/>
      <c r="N311" s="3"/>
      <c r="O311" s="4"/>
      <c r="P311" s="3"/>
      <c r="Q311" s="3"/>
      <c r="R311" s="3"/>
      <c r="S311" s="3"/>
      <c r="T311" s="3"/>
      <c r="U311" s="3"/>
      <c r="V311" s="3"/>
      <c r="W311" s="56"/>
      <c r="X311" s="56"/>
      <c r="Y311" s="3"/>
    </row>
    <row r="312" spans="1:25" ht="14.25" customHeight="1" x14ac:dyDescent="0.15">
      <c r="A312" s="3"/>
      <c r="B312" s="3"/>
      <c r="C312" s="3"/>
      <c r="D312" s="3"/>
      <c r="E312" s="3"/>
      <c r="F312" s="3"/>
      <c r="G312" s="4"/>
      <c r="H312" s="3"/>
      <c r="I312" s="3"/>
      <c r="J312" s="3"/>
      <c r="K312" s="3"/>
      <c r="L312" s="3"/>
      <c r="M312" s="3"/>
      <c r="N312" s="3"/>
      <c r="O312" s="4"/>
      <c r="P312" s="3"/>
      <c r="Q312" s="3"/>
      <c r="R312" s="3"/>
      <c r="S312" s="3"/>
      <c r="T312" s="3"/>
      <c r="U312" s="3"/>
      <c r="V312" s="3"/>
      <c r="W312" s="56"/>
      <c r="X312" s="56"/>
      <c r="Y312" s="3"/>
    </row>
    <row r="313" spans="1:25" ht="15.75" customHeight="1" x14ac:dyDescent="0.15">
      <c r="W313" s="89"/>
      <c r="X313" s="89"/>
    </row>
    <row r="314" spans="1:25" ht="15.75" customHeight="1" x14ac:dyDescent="0.15">
      <c r="W314" s="89"/>
      <c r="X314" s="89"/>
    </row>
    <row r="315" spans="1:25" ht="15.75" customHeight="1" x14ac:dyDescent="0.15">
      <c r="W315" s="89"/>
      <c r="X315" s="89"/>
    </row>
    <row r="316" spans="1:25" ht="15.75" customHeight="1" x14ac:dyDescent="0.15">
      <c r="W316" s="89"/>
      <c r="X316" s="89"/>
    </row>
    <row r="317" spans="1:25" ht="15.75" customHeight="1" x14ac:dyDescent="0.15">
      <c r="W317" s="89"/>
      <c r="X317" s="89"/>
    </row>
    <row r="318" spans="1:25" ht="15.75" customHeight="1" x14ac:dyDescent="0.15">
      <c r="W318" s="89"/>
      <c r="X318" s="89"/>
    </row>
    <row r="319" spans="1:25" ht="15.75" customHeight="1" x14ac:dyDescent="0.15">
      <c r="W319" s="89"/>
      <c r="X319" s="89"/>
    </row>
    <row r="320" spans="1:25" ht="15.75" customHeight="1" x14ac:dyDescent="0.15">
      <c r="W320" s="89"/>
      <c r="X320" s="89"/>
    </row>
    <row r="321" spans="23:24" ht="15.75" customHeight="1" x14ac:dyDescent="0.15">
      <c r="W321" s="89"/>
      <c r="X321" s="89"/>
    </row>
    <row r="322" spans="23:24" ht="15.75" customHeight="1" x14ac:dyDescent="0.15">
      <c r="W322" s="89"/>
      <c r="X322" s="89"/>
    </row>
    <row r="323" spans="23:24" ht="15.75" customHeight="1" x14ac:dyDescent="0.15">
      <c r="W323" s="89"/>
      <c r="X323" s="89"/>
    </row>
    <row r="324" spans="23:24" ht="15.75" customHeight="1" x14ac:dyDescent="0.15">
      <c r="W324" s="89"/>
      <c r="X324" s="89"/>
    </row>
    <row r="325" spans="23:24" ht="15.75" customHeight="1" x14ac:dyDescent="0.15">
      <c r="W325" s="89"/>
      <c r="X325" s="89"/>
    </row>
    <row r="326" spans="23:24" ht="15.75" customHeight="1" x14ac:dyDescent="0.15">
      <c r="W326" s="89"/>
      <c r="X326" s="89"/>
    </row>
    <row r="327" spans="23:24" ht="15.75" customHeight="1" x14ac:dyDescent="0.15">
      <c r="W327" s="89"/>
      <c r="X327" s="89"/>
    </row>
    <row r="328" spans="23:24" ht="15.75" customHeight="1" x14ac:dyDescent="0.15">
      <c r="W328" s="89"/>
      <c r="X328" s="89"/>
    </row>
    <row r="329" spans="23:24" ht="15.75" customHeight="1" x14ac:dyDescent="0.15">
      <c r="W329" s="89"/>
      <c r="X329" s="89"/>
    </row>
    <row r="330" spans="23:24" ht="15.75" customHeight="1" x14ac:dyDescent="0.15">
      <c r="W330" s="89"/>
      <c r="X330" s="89"/>
    </row>
    <row r="331" spans="23:24" ht="15.75" customHeight="1" x14ac:dyDescent="0.15">
      <c r="W331" s="89"/>
      <c r="X331" s="89"/>
    </row>
    <row r="332" spans="23:24" ht="15.75" customHeight="1" x14ac:dyDescent="0.15">
      <c r="W332" s="89"/>
      <c r="X332" s="89"/>
    </row>
    <row r="333" spans="23:24" ht="15.75" customHeight="1" x14ac:dyDescent="0.15">
      <c r="W333" s="89"/>
      <c r="X333" s="89"/>
    </row>
    <row r="334" spans="23:24" ht="15.75" customHeight="1" x14ac:dyDescent="0.15">
      <c r="W334" s="89"/>
      <c r="X334" s="89"/>
    </row>
    <row r="335" spans="23:24" ht="15.75" customHeight="1" x14ac:dyDescent="0.15">
      <c r="W335" s="89"/>
      <c r="X335" s="89"/>
    </row>
    <row r="336" spans="23:24" ht="15.75" customHeight="1" x14ac:dyDescent="0.15">
      <c r="W336" s="89"/>
      <c r="X336" s="89"/>
    </row>
    <row r="337" spans="23:24" ht="15.75" customHeight="1" x14ac:dyDescent="0.15">
      <c r="W337" s="89"/>
      <c r="X337" s="89"/>
    </row>
    <row r="338" spans="23:24" ht="15.75" customHeight="1" x14ac:dyDescent="0.15">
      <c r="W338" s="89"/>
      <c r="X338" s="89"/>
    </row>
    <row r="339" spans="23:24" ht="15.75" customHeight="1" x14ac:dyDescent="0.15">
      <c r="W339" s="89"/>
      <c r="X339" s="89"/>
    </row>
    <row r="340" spans="23:24" ht="15.75" customHeight="1" x14ac:dyDescent="0.15">
      <c r="W340" s="89"/>
      <c r="X340" s="89"/>
    </row>
    <row r="341" spans="23:24" ht="15.75" customHeight="1" x14ac:dyDescent="0.15">
      <c r="W341" s="89"/>
      <c r="X341" s="89"/>
    </row>
    <row r="342" spans="23:24" ht="15.75" customHeight="1" x14ac:dyDescent="0.15">
      <c r="W342" s="89"/>
      <c r="X342" s="89"/>
    </row>
    <row r="343" spans="23:24" ht="15.75" customHeight="1" x14ac:dyDescent="0.15">
      <c r="W343" s="89"/>
      <c r="X343" s="89"/>
    </row>
    <row r="344" spans="23:24" ht="15.75" customHeight="1" x14ac:dyDescent="0.15">
      <c r="W344" s="89"/>
      <c r="X344" s="89"/>
    </row>
    <row r="345" spans="23:24" ht="15.75" customHeight="1" x14ac:dyDescent="0.15">
      <c r="W345" s="89"/>
      <c r="X345" s="89"/>
    </row>
    <row r="346" spans="23:24" ht="15.75" customHeight="1" x14ac:dyDescent="0.15">
      <c r="W346" s="89"/>
      <c r="X346" s="89"/>
    </row>
    <row r="347" spans="23:24" ht="15.75" customHeight="1" x14ac:dyDescent="0.15">
      <c r="W347" s="89"/>
      <c r="X347" s="89"/>
    </row>
    <row r="348" spans="23:24" ht="15.75" customHeight="1" x14ac:dyDescent="0.15">
      <c r="W348" s="89"/>
      <c r="X348" s="89"/>
    </row>
    <row r="349" spans="23:24" ht="15.75" customHeight="1" x14ac:dyDescent="0.15">
      <c r="W349" s="89"/>
      <c r="X349" s="89"/>
    </row>
    <row r="350" spans="23:24" ht="15.75" customHeight="1" x14ac:dyDescent="0.15">
      <c r="W350" s="89"/>
      <c r="X350" s="89"/>
    </row>
    <row r="351" spans="23:24" ht="15.75" customHeight="1" x14ac:dyDescent="0.15">
      <c r="W351" s="89"/>
      <c r="X351" s="89"/>
    </row>
    <row r="352" spans="23:24" ht="15.75" customHeight="1" x14ac:dyDescent="0.15">
      <c r="W352" s="89"/>
      <c r="X352" s="89"/>
    </row>
    <row r="353" spans="23:24" ht="15.75" customHeight="1" x14ac:dyDescent="0.15">
      <c r="W353" s="89"/>
      <c r="X353" s="89"/>
    </row>
    <row r="354" spans="23:24" ht="15.75" customHeight="1" x14ac:dyDescent="0.15">
      <c r="W354" s="89"/>
      <c r="X354" s="89"/>
    </row>
    <row r="355" spans="23:24" ht="15.75" customHeight="1" x14ac:dyDescent="0.15">
      <c r="W355" s="89"/>
      <c r="X355" s="89"/>
    </row>
    <row r="356" spans="23:24" ht="15.75" customHeight="1" x14ac:dyDescent="0.15">
      <c r="W356" s="89"/>
      <c r="X356" s="89"/>
    </row>
    <row r="357" spans="23:24" ht="15.75" customHeight="1" x14ac:dyDescent="0.15">
      <c r="W357" s="89"/>
      <c r="X357" s="89"/>
    </row>
    <row r="358" spans="23:24" ht="15.75" customHeight="1" x14ac:dyDescent="0.15">
      <c r="W358" s="89"/>
      <c r="X358" s="89"/>
    </row>
    <row r="359" spans="23:24" ht="15.75" customHeight="1" x14ac:dyDescent="0.15">
      <c r="W359" s="89"/>
      <c r="X359" s="89"/>
    </row>
    <row r="360" spans="23:24" ht="15.75" customHeight="1" x14ac:dyDescent="0.15">
      <c r="W360" s="89"/>
      <c r="X360" s="89"/>
    </row>
    <row r="361" spans="23:24" ht="15.75" customHeight="1" x14ac:dyDescent="0.15">
      <c r="W361" s="89"/>
      <c r="X361" s="89"/>
    </row>
    <row r="362" spans="23:24" ht="15.75" customHeight="1" x14ac:dyDescent="0.15">
      <c r="W362" s="89"/>
      <c r="X362" s="89"/>
    </row>
    <row r="363" spans="23:24" ht="15.75" customHeight="1" x14ac:dyDescent="0.15">
      <c r="W363" s="89"/>
      <c r="X363" s="89"/>
    </row>
    <row r="364" spans="23:24" ht="15.75" customHeight="1" x14ac:dyDescent="0.15">
      <c r="W364" s="89"/>
      <c r="X364" s="89"/>
    </row>
    <row r="365" spans="23:24" ht="15.75" customHeight="1" x14ac:dyDescent="0.15">
      <c r="W365" s="89"/>
      <c r="X365" s="89"/>
    </row>
    <row r="366" spans="23:24" ht="15.75" customHeight="1" x14ac:dyDescent="0.15">
      <c r="W366" s="89"/>
      <c r="X366" s="89"/>
    </row>
    <row r="367" spans="23:24" ht="15.75" customHeight="1" x14ac:dyDescent="0.15">
      <c r="W367" s="89"/>
      <c r="X367" s="89"/>
    </row>
    <row r="368" spans="23:24" ht="15.75" customHeight="1" x14ac:dyDescent="0.15">
      <c r="W368" s="89"/>
      <c r="X368" s="89"/>
    </row>
    <row r="369" spans="23:24" ht="15.75" customHeight="1" x14ac:dyDescent="0.15">
      <c r="W369" s="89"/>
      <c r="X369" s="89"/>
    </row>
    <row r="370" spans="23:24" ht="15.75" customHeight="1" x14ac:dyDescent="0.15">
      <c r="W370" s="89"/>
      <c r="X370" s="89"/>
    </row>
    <row r="371" spans="23:24" ht="15.75" customHeight="1" x14ac:dyDescent="0.15">
      <c r="W371" s="89"/>
      <c r="X371" s="89"/>
    </row>
    <row r="372" spans="23:24" ht="15.75" customHeight="1" x14ac:dyDescent="0.15">
      <c r="W372" s="89"/>
      <c r="X372" s="89"/>
    </row>
    <row r="373" spans="23:24" ht="15.75" customHeight="1" x14ac:dyDescent="0.15">
      <c r="W373" s="89"/>
      <c r="X373" s="89"/>
    </row>
    <row r="374" spans="23:24" ht="15.75" customHeight="1" x14ac:dyDescent="0.15">
      <c r="W374" s="89"/>
      <c r="X374" s="89"/>
    </row>
    <row r="375" spans="23:24" ht="15.75" customHeight="1" x14ac:dyDescent="0.15">
      <c r="W375" s="89"/>
      <c r="X375" s="89"/>
    </row>
    <row r="376" spans="23:24" ht="15.75" customHeight="1" x14ac:dyDescent="0.15">
      <c r="W376" s="89"/>
      <c r="X376" s="89"/>
    </row>
    <row r="377" spans="23:24" ht="15.75" customHeight="1" x14ac:dyDescent="0.15">
      <c r="W377" s="89"/>
      <c r="X377" s="89"/>
    </row>
    <row r="378" spans="23:24" ht="15.75" customHeight="1" x14ac:dyDescent="0.15">
      <c r="W378" s="89"/>
      <c r="X378" s="89"/>
    </row>
    <row r="379" spans="23:24" ht="15.75" customHeight="1" x14ac:dyDescent="0.15">
      <c r="W379" s="89"/>
      <c r="X379" s="89"/>
    </row>
    <row r="380" spans="23:24" ht="15.75" customHeight="1" x14ac:dyDescent="0.15">
      <c r="W380" s="89"/>
      <c r="X380" s="89"/>
    </row>
    <row r="381" spans="23:24" ht="15.75" customHeight="1" x14ac:dyDescent="0.15">
      <c r="W381" s="89"/>
      <c r="X381" s="89"/>
    </row>
    <row r="382" spans="23:24" ht="15.75" customHeight="1" x14ac:dyDescent="0.15">
      <c r="W382" s="89"/>
      <c r="X382" s="89"/>
    </row>
    <row r="383" spans="23:24" ht="15.75" customHeight="1" x14ac:dyDescent="0.15">
      <c r="W383" s="89"/>
      <c r="X383" s="89"/>
    </row>
    <row r="384" spans="23:24" ht="15.75" customHeight="1" x14ac:dyDescent="0.15">
      <c r="W384" s="89"/>
      <c r="X384" s="89"/>
    </row>
    <row r="385" spans="23:24" ht="15.75" customHeight="1" x14ac:dyDescent="0.15">
      <c r="W385" s="89"/>
      <c r="X385" s="89"/>
    </row>
    <row r="386" spans="23:24" ht="15.75" customHeight="1" x14ac:dyDescent="0.15">
      <c r="W386" s="89"/>
      <c r="X386" s="89"/>
    </row>
    <row r="387" spans="23:24" ht="15.75" customHeight="1" x14ac:dyDescent="0.15">
      <c r="W387" s="89"/>
      <c r="X387" s="89"/>
    </row>
    <row r="388" spans="23:24" ht="15.75" customHeight="1" x14ac:dyDescent="0.15">
      <c r="W388" s="89"/>
      <c r="X388" s="89"/>
    </row>
    <row r="389" spans="23:24" ht="15.75" customHeight="1" x14ac:dyDescent="0.15">
      <c r="W389" s="89"/>
      <c r="X389" s="89"/>
    </row>
    <row r="390" spans="23:24" ht="15.75" customHeight="1" x14ac:dyDescent="0.15">
      <c r="W390" s="89"/>
      <c r="X390" s="89"/>
    </row>
    <row r="391" spans="23:24" ht="15.75" customHeight="1" x14ac:dyDescent="0.15">
      <c r="W391" s="89"/>
      <c r="X391" s="89"/>
    </row>
    <row r="392" spans="23:24" ht="15.75" customHeight="1" x14ac:dyDescent="0.15">
      <c r="W392" s="89"/>
      <c r="X392" s="89"/>
    </row>
    <row r="393" spans="23:24" ht="15.75" customHeight="1" x14ac:dyDescent="0.15">
      <c r="W393" s="89"/>
      <c r="X393" s="89"/>
    </row>
    <row r="394" spans="23:24" ht="15.75" customHeight="1" x14ac:dyDescent="0.15">
      <c r="W394" s="89"/>
      <c r="X394" s="89"/>
    </row>
    <row r="395" spans="23:24" ht="15.75" customHeight="1" x14ac:dyDescent="0.15">
      <c r="W395" s="89"/>
      <c r="X395" s="89"/>
    </row>
    <row r="396" spans="23:24" ht="15.75" customHeight="1" x14ac:dyDescent="0.15">
      <c r="W396" s="89"/>
      <c r="X396" s="89"/>
    </row>
    <row r="397" spans="23:24" ht="15.75" customHeight="1" x14ac:dyDescent="0.15">
      <c r="W397" s="89"/>
      <c r="X397" s="89"/>
    </row>
    <row r="398" spans="23:24" ht="15.75" customHeight="1" x14ac:dyDescent="0.15">
      <c r="W398" s="89"/>
      <c r="X398" s="89"/>
    </row>
    <row r="399" spans="23:24" ht="15.75" customHeight="1" x14ac:dyDescent="0.15">
      <c r="W399" s="89"/>
      <c r="X399" s="89"/>
    </row>
    <row r="400" spans="23:24" ht="15.75" customHeight="1" x14ac:dyDescent="0.15">
      <c r="W400" s="89"/>
      <c r="X400" s="89"/>
    </row>
    <row r="401" spans="23:24" ht="15.75" customHeight="1" x14ac:dyDescent="0.15">
      <c r="W401" s="89"/>
      <c r="X401" s="89"/>
    </row>
    <row r="402" spans="23:24" ht="15.75" customHeight="1" x14ac:dyDescent="0.15">
      <c r="W402" s="89"/>
      <c r="X402" s="89"/>
    </row>
    <row r="403" spans="23:24" ht="15.75" customHeight="1" x14ac:dyDescent="0.15">
      <c r="W403" s="89"/>
      <c r="X403" s="89"/>
    </row>
    <row r="404" spans="23:24" ht="15.75" customHeight="1" x14ac:dyDescent="0.15">
      <c r="W404" s="89"/>
      <c r="X404" s="89"/>
    </row>
    <row r="405" spans="23:24" ht="15.75" customHeight="1" x14ac:dyDescent="0.15">
      <c r="W405" s="89"/>
      <c r="X405" s="89"/>
    </row>
    <row r="406" spans="23:24" ht="15.75" customHeight="1" x14ac:dyDescent="0.15">
      <c r="W406" s="89"/>
      <c r="X406" s="89"/>
    </row>
    <row r="407" spans="23:24" ht="15.75" customHeight="1" x14ac:dyDescent="0.15">
      <c r="W407" s="89"/>
      <c r="X407" s="89"/>
    </row>
    <row r="408" spans="23:24" ht="15.75" customHeight="1" x14ac:dyDescent="0.15">
      <c r="W408" s="89"/>
      <c r="X408" s="89"/>
    </row>
    <row r="409" spans="23:24" ht="15.75" customHeight="1" x14ac:dyDescent="0.15">
      <c r="W409" s="89"/>
      <c r="X409" s="89"/>
    </row>
    <row r="410" spans="23:24" ht="15.75" customHeight="1" x14ac:dyDescent="0.15">
      <c r="W410" s="89"/>
      <c r="X410" s="89"/>
    </row>
    <row r="411" spans="23:24" ht="15.75" customHeight="1" x14ac:dyDescent="0.15">
      <c r="W411" s="89"/>
      <c r="X411" s="89"/>
    </row>
    <row r="412" spans="23:24" ht="15.75" customHeight="1" x14ac:dyDescent="0.15">
      <c r="W412" s="89"/>
      <c r="X412" s="89"/>
    </row>
    <row r="413" spans="23:24" ht="15.75" customHeight="1" x14ac:dyDescent="0.15">
      <c r="W413" s="89"/>
      <c r="X413" s="89"/>
    </row>
    <row r="414" spans="23:24" ht="15.75" customHeight="1" x14ac:dyDescent="0.15">
      <c r="W414" s="89"/>
      <c r="X414" s="89"/>
    </row>
    <row r="415" spans="23:24" ht="15.75" customHeight="1" x14ac:dyDescent="0.15">
      <c r="W415" s="89"/>
      <c r="X415" s="89"/>
    </row>
    <row r="416" spans="23:24" ht="15.75" customHeight="1" x14ac:dyDescent="0.15">
      <c r="W416" s="89"/>
      <c r="X416" s="89"/>
    </row>
    <row r="417" spans="23:24" ht="15.75" customHeight="1" x14ac:dyDescent="0.15">
      <c r="W417" s="89"/>
      <c r="X417" s="89"/>
    </row>
    <row r="418" spans="23:24" ht="15.75" customHeight="1" x14ac:dyDescent="0.15">
      <c r="W418" s="89"/>
      <c r="X418" s="89"/>
    </row>
    <row r="419" spans="23:24" ht="15.75" customHeight="1" x14ac:dyDescent="0.15">
      <c r="W419" s="89"/>
      <c r="X419" s="89"/>
    </row>
    <row r="420" spans="23:24" ht="15.75" customHeight="1" x14ac:dyDescent="0.15">
      <c r="W420" s="89"/>
      <c r="X420" s="89"/>
    </row>
    <row r="421" spans="23:24" ht="15.75" customHeight="1" x14ac:dyDescent="0.15">
      <c r="W421" s="89"/>
      <c r="X421" s="89"/>
    </row>
    <row r="422" spans="23:24" ht="15.75" customHeight="1" x14ac:dyDescent="0.15">
      <c r="W422" s="89"/>
      <c r="X422" s="89"/>
    </row>
    <row r="423" spans="23:24" ht="15.75" customHeight="1" x14ac:dyDescent="0.15">
      <c r="W423" s="89"/>
      <c r="X423" s="89"/>
    </row>
    <row r="424" spans="23:24" ht="15.75" customHeight="1" x14ac:dyDescent="0.15">
      <c r="W424" s="89"/>
      <c r="X424" s="89"/>
    </row>
    <row r="425" spans="23:24" ht="15.75" customHeight="1" x14ac:dyDescent="0.15">
      <c r="W425" s="89"/>
      <c r="X425" s="89"/>
    </row>
    <row r="426" spans="23:24" ht="15.75" customHeight="1" x14ac:dyDescent="0.15">
      <c r="W426" s="89"/>
      <c r="X426" s="89"/>
    </row>
    <row r="427" spans="23:24" ht="15.75" customHeight="1" x14ac:dyDescent="0.15">
      <c r="W427" s="89"/>
      <c r="X427" s="89"/>
    </row>
    <row r="428" spans="23:24" ht="15.75" customHeight="1" x14ac:dyDescent="0.15">
      <c r="W428" s="89"/>
      <c r="X428" s="89"/>
    </row>
    <row r="429" spans="23:24" ht="15.75" customHeight="1" x14ac:dyDescent="0.15">
      <c r="W429" s="89"/>
      <c r="X429" s="89"/>
    </row>
    <row r="430" spans="23:24" ht="15.75" customHeight="1" x14ac:dyDescent="0.15">
      <c r="W430" s="89"/>
      <c r="X430" s="89"/>
    </row>
    <row r="431" spans="23:24" ht="15.75" customHeight="1" x14ac:dyDescent="0.15">
      <c r="W431" s="89"/>
      <c r="X431" s="89"/>
    </row>
    <row r="432" spans="23:24" ht="15.75" customHeight="1" x14ac:dyDescent="0.15">
      <c r="W432" s="89"/>
      <c r="X432" s="89"/>
    </row>
    <row r="433" spans="23:24" ht="15.75" customHeight="1" x14ac:dyDescent="0.15">
      <c r="W433" s="89"/>
      <c r="X433" s="89"/>
    </row>
    <row r="434" spans="23:24" ht="15.75" customHeight="1" x14ac:dyDescent="0.15">
      <c r="W434" s="89"/>
      <c r="X434" s="89"/>
    </row>
    <row r="435" spans="23:24" ht="15.75" customHeight="1" x14ac:dyDescent="0.15">
      <c r="W435" s="89"/>
      <c r="X435" s="89"/>
    </row>
    <row r="436" spans="23:24" ht="15.75" customHeight="1" x14ac:dyDescent="0.15">
      <c r="W436" s="89"/>
      <c r="X436" s="89"/>
    </row>
    <row r="437" spans="23:24" ht="15.75" customHeight="1" x14ac:dyDescent="0.15">
      <c r="W437" s="89"/>
      <c r="X437" s="89"/>
    </row>
    <row r="438" spans="23:24" ht="15.75" customHeight="1" x14ac:dyDescent="0.15">
      <c r="W438" s="89"/>
      <c r="X438" s="89"/>
    </row>
    <row r="439" spans="23:24" ht="15.75" customHeight="1" x14ac:dyDescent="0.15">
      <c r="W439" s="89"/>
      <c r="X439" s="89"/>
    </row>
    <row r="440" spans="23:24" ht="15.75" customHeight="1" x14ac:dyDescent="0.15">
      <c r="W440" s="89"/>
      <c r="X440" s="89"/>
    </row>
    <row r="441" spans="23:24" ht="15.75" customHeight="1" x14ac:dyDescent="0.15">
      <c r="W441" s="89"/>
      <c r="X441" s="89"/>
    </row>
    <row r="442" spans="23:24" ht="15.75" customHeight="1" x14ac:dyDescent="0.15">
      <c r="W442" s="89"/>
      <c r="X442" s="89"/>
    </row>
    <row r="443" spans="23:24" ht="15.75" customHeight="1" x14ac:dyDescent="0.15">
      <c r="W443" s="89"/>
      <c r="X443" s="89"/>
    </row>
    <row r="444" spans="23:24" ht="15.75" customHeight="1" x14ac:dyDescent="0.15">
      <c r="W444" s="89"/>
      <c r="X444" s="89"/>
    </row>
    <row r="445" spans="23:24" ht="15.75" customHeight="1" x14ac:dyDescent="0.15">
      <c r="W445" s="89"/>
      <c r="X445" s="89"/>
    </row>
    <row r="446" spans="23:24" ht="15.75" customHeight="1" x14ac:dyDescent="0.15">
      <c r="W446" s="89"/>
      <c r="X446" s="89"/>
    </row>
    <row r="447" spans="23:24" ht="15.75" customHeight="1" x14ac:dyDescent="0.15">
      <c r="W447" s="89"/>
      <c r="X447" s="89"/>
    </row>
    <row r="448" spans="23:24" ht="15.75" customHeight="1" x14ac:dyDescent="0.15">
      <c r="W448" s="89"/>
      <c r="X448" s="89"/>
    </row>
    <row r="449" spans="23:24" ht="15.75" customHeight="1" x14ac:dyDescent="0.15">
      <c r="W449" s="89"/>
      <c r="X449" s="89"/>
    </row>
    <row r="450" spans="23:24" ht="15.75" customHeight="1" x14ac:dyDescent="0.15">
      <c r="W450" s="89"/>
      <c r="X450" s="89"/>
    </row>
    <row r="451" spans="23:24" ht="15.75" customHeight="1" x14ac:dyDescent="0.15">
      <c r="W451" s="89"/>
      <c r="X451" s="89"/>
    </row>
    <row r="452" spans="23:24" ht="15.75" customHeight="1" x14ac:dyDescent="0.15">
      <c r="W452" s="89"/>
      <c r="X452" s="89"/>
    </row>
    <row r="453" spans="23:24" ht="15.75" customHeight="1" x14ac:dyDescent="0.15">
      <c r="W453" s="89"/>
      <c r="X453" s="89"/>
    </row>
    <row r="454" spans="23:24" ht="15.75" customHeight="1" x14ac:dyDescent="0.15">
      <c r="W454" s="89"/>
      <c r="X454" s="89"/>
    </row>
    <row r="455" spans="23:24" ht="15.75" customHeight="1" x14ac:dyDescent="0.15">
      <c r="W455" s="89"/>
      <c r="X455" s="89"/>
    </row>
    <row r="456" spans="23:24" ht="15.75" customHeight="1" x14ac:dyDescent="0.15">
      <c r="W456" s="89"/>
      <c r="X456" s="89"/>
    </row>
    <row r="457" spans="23:24" ht="15.75" customHeight="1" x14ac:dyDescent="0.15">
      <c r="W457" s="89"/>
      <c r="X457" s="89"/>
    </row>
    <row r="458" spans="23:24" ht="15.75" customHeight="1" x14ac:dyDescent="0.15">
      <c r="W458" s="89"/>
      <c r="X458" s="89"/>
    </row>
    <row r="459" spans="23:24" ht="15.75" customHeight="1" x14ac:dyDescent="0.15">
      <c r="W459" s="89"/>
      <c r="X459" s="89"/>
    </row>
    <row r="460" spans="23:24" ht="15.75" customHeight="1" x14ac:dyDescent="0.15">
      <c r="W460" s="89"/>
      <c r="X460" s="89"/>
    </row>
    <row r="461" spans="23:24" ht="15.75" customHeight="1" x14ac:dyDescent="0.15">
      <c r="W461" s="89"/>
      <c r="X461" s="89"/>
    </row>
    <row r="462" spans="23:24" ht="15.75" customHeight="1" x14ac:dyDescent="0.15">
      <c r="W462" s="89"/>
      <c r="X462" s="89"/>
    </row>
    <row r="463" spans="23:24" ht="15.75" customHeight="1" x14ac:dyDescent="0.15">
      <c r="W463" s="89"/>
      <c r="X463" s="89"/>
    </row>
    <row r="464" spans="23:24" ht="15.75" customHeight="1" x14ac:dyDescent="0.15">
      <c r="W464" s="89"/>
      <c r="X464" s="89"/>
    </row>
    <row r="465" spans="23:24" ht="15.75" customHeight="1" x14ac:dyDescent="0.15">
      <c r="W465" s="89"/>
      <c r="X465" s="89"/>
    </row>
    <row r="466" spans="23:24" ht="15.75" customHeight="1" x14ac:dyDescent="0.15">
      <c r="W466" s="89"/>
      <c r="X466" s="89"/>
    </row>
    <row r="467" spans="23:24" ht="15.75" customHeight="1" x14ac:dyDescent="0.15">
      <c r="W467" s="89"/>
      <c r="X467" s="89"/>
    </row>
    <row r="468" spans="23:24" ht="15.75" customHeight="1" x14ac:dyDescent="0.15">
      <c r="W468" s="89"/>
      <c r="X468" s="89"/>
    </row>
    <row r="469" spans="23:24" ht="15.75" customHeight="1" x14ac:dyDescent="0.15">
      <c r="W469" s="89"/>
      <c r="X469" s="89"/>
    </row>
    <row r="470" spans="23:24" ht="15.75" customHeight="1" x14ac:dyDescent="0.15">
      <c r="W470" s="89"/>
      <c r="X470" s="89"/>
    </row>
    <row r="471" spans="23:24" ht="15.75" customHeight="1" x14ac:dyDescent="0.15">
      <c r="W471" s="89"/>
      <c r="X471" s="89"/>
    </row>
    <row r="472" spans="23:24" ht="15.75" customHeight="1" x14ac:dyDescent="0.15">
      <c r="W472" s="89"/>
      <c r="X472" s="89"/>
    </row>
    <row r="473" spans="23:24" ht="15.75" customHeight="1" x14ac:dyDescent="0.15">
      <c r="W473" s="89"/>
      <c r="X473" s="89"/>
    </row>
    <row r="474" spans="23:24" ht="15.75" customHeight="1" x14ac:dyDescent="0.15">
      <c r="W474" s="89"/>
      <c r="X474" s="89"/>
    </row>
    <row r="475" spans="23:24" ht="15.75" customHeight="1" x14ac:dyDescent="0.15">
      <c r="W475" s="89"/>
      <c r="X475" s="89"/>
    </row>
    <row r="476" spans="23:24" ht="15.75" customHeight="1" x14ac:dyDescent="0.15">
      <c r="W476" s="89"/>
      <c r="X476" s="89"/>
    </row>
    <row r="477" spans="23:24" ht="15.75" customHeight="1" x14ac:dyDescent="0.15">
      <c r="W477" s="89"/>
      <c r="X477" s="89"/>
    </row>
    <row r="478" spans="23:24" ht="15.75" customHeight="1" x14ac:dyDescent="0.15">
      <c r="W478" s="89"/>
      <c r="X478" s="89"/>
    </row>
    <row r="479" spans="23:24" ht="15.75" customHeight="1" x14ac:dyDescent="0.15">
      <c r="W479" s="89"/>
      <c r="X479" s="89"/>
    </row>
    <row r="480" spans="23:24" ht="15.75" customHeight="1" x14ac:dyDescent="0.15">
      <c r="W480" s="89"/>
      <c r="X480" s="89"/>
    </row>
    <row r="481" spans="23:24" ht="15.75" customHeight="1" x14ac:dyDescent="0.15">
      <c r="W481" s="89"/>
      <c r="X481" s="89"/>
    </row>
    <row r="482" spans="23:24" ht="15.75" customHeight="1" x14ac:dyDescent="0.15">
      <c r="W482" s="89"/>
      <c r="X482" s="89"/>
    </row>
    <row r="483" spans="23:24" ht="15.75" customHeight="1" x14ac:dyDescent="0.15">
      <c r="W483" s="89"/>
      <c r="X483" s="89"/>
    </row>
    <row r="484" spans="23:24" ht="15.75" customHeight="1" x14ac:dyDescent="0.15">
      <c r="W484" s="89"/>
      <c r="X484" s="89"/>
    </row>
    <row r="485" spans="23:24" ht="15.75" customHeight="1" x14ac:dyDescent="0.15">
      <c r="W485" s="89"/>
      <c r="X485" s="89"/>
    </row>
    <row r="486" spans="23:24" ht="15.75" customHeight="1" x14ac:dyDescent="0.15">
      <c r="W486" s="89"/>
      <c r="X486" s="89"/>
    </row>
    <row r="487" spans="23:24" ht="15.75" customHeight="1" x14ac:dyDescent="0.15">
      <c r="W487" s="89"/>
      <c r="X487" s="89"/>
    </row>
    <row r="488" spans="23:24" ht="15.75" customHeight="1" x14ac:dyDescent="0.15">
      <c r="W488" s="89"/>
      <c r="X488" s="89"/>
    </row>
    <row r="489" spans="23:24" ht="15.75" customHeight="1" x14ac:dyDescent="0.15">
      <c r="W489" s="89"/>
      <c r="X489" s="89"/>
    </row>
    <row r="490" spans="23:24" ht="15.75" customHeight="1" x14ac:dyDescent="0.15">
      <c r="W490" s="89"/>
      <c r="X490" s="89"/>
    </row>
    <row r="491" spans="23:24" ht="15.75" customHeight="1" x14ac:dyDescent="0.15">
      <c r="W491" s="89"/>
      <c r="X491" s="89"/>
    </row>
    <row r="492" spans="23:24" ht="15.75" customHeight="1" x14ac:dyDescent="0.15">
      <c r="W492" s="89"/>
      <c r="X492" s="89"/>
    </row>
    <row r="493" spans="23:24" ht="15.75" customHeight="1" x14ac:dyDescent="0.15">
      <c r="W493" s="89"/>
      <c r="X493" s="89"/>
    </row>
    <row r="494" spans="23:24" ht="15.75" customHeight="1" x14ac:dyDescent="0.15">
      <c r="W494" s="89"/>
      <c r="X494" s="89"/>
    </row>
    <row r="495" spans="23:24" ht="15.75" customHeight="1" x14ac:dyDescent="0.15">
      <c r="W495" s="89"/>
      <c r="X495" s="89"/>
    </row>
    <row r="496" spans="23:24" ht="15.75" customHeight="1" x14ac:dyDescent="0.15">
      <c r="W496" s="89"/>
      <c r="X496" s="89"/>
    </row>
    <row r="497" spans="23:24" ht="15.75" customHeight="1" x14ac:dyDescent="0.15">
      <c r="W497" s="89"/>
      <c r="X497" s="89"/>
    </row>
    <row r="498" spans="23:24" ht="15.75" customHeight="1" x14ac:dyDescent="0.15">
      <c r="W498" s="89"/>
      <c r="X498" s="89"/>
    </row>
    <row r="499" spans="23:24" ht="15.75" customHeight="1" x14ac:dyDescent="0.15">
      <c r="W499" s="89"/>
      <c r="X499" s="89"/>
    </row>
    <row r="500" spans="23:24" ht="15.75" customHeight="1" x14ac:dyDescent="0.15">
      <c r="W500" s="89"/>
      <c r="X500" s="89"/>
    </row>
    <row r="501" spans="23:24" ht="15.75" customHeight="1" x14ac:dyDescent="0.15">
      <c r="W501" s="89"/>
      <c r="X501" s="89"/>
    </row>
    <row r="502" spans="23:24" ht="15.75" customHeight="1" x14ac:dyDescent="0.15">
      <c r="W502" s="89"/>
      <c r="X502" s="89"/>
    </row>
    <row r="503" spans="23:24" ht="15.75" customHeight="1" x14ac:dyDescent="0.15">
      <c r="W503" s="89"/>
      <c r="X503" s="89"/>
    </row>
    <row r="504" spans="23:24" ht="15.75" customHeight="1" x14ac:dyDescent="0.15">
      <c r="W504" s="89"/>
      <c r="X504" s="89"/>
    </row>
    <row r="505" spans="23:24" ht="15.75" customHeight="1" x14ac:dyDescent="0.15">
      <c r="W505" s="89"/>
      <c r="X505" s="89"/>
    </row>
    <row r="506" spans="23:24" ht="15.75" customHeight="1" x14ac:dyDescent="0.15">
      <c r="W506" s="89"/>
      <c r="X506" s="89"/>
    </row>
    <row r="507" spans="23:24" ht="15.75" customHeight="1" x14ac:dyDescent="0.15">
      <c r="W507" s="89"/>
      <c r="X507" s="89"/>
    </row>
    <row r="508" spans="23:24" ht="15.75" customHeight="1" x14ac:dyDescent="0.15">
      <c r="W508" s="89"/>
      <c r="X508" s="89"/>
    </row>
    <row r="509" spans="23:24" ht="15.75" customHeight="1" x14ac:dyDescent="0.15">
      <c r="W509" s="89"/>
      <c r="X509" s="89"/>
    </row>
    <row r="510" spans="23:24" ht="15.75" customHeight="1" x14ac:dyDescent="0.15">
      <c r="W510" s="89"/>
      <c r="X510" s="89"/>
    </row>
    <row r="511" spans="23:24" ht="15.75" customHeight="1" x14ac:dyDescent="0.15">
      <c r="W511" s="89"/>
      <c r="X511" s="89"/>
    </row>
    <row r="512" spans="23:24" ht="15.75" customHeight="1" x14ac:dyDescent="0.15">
      <c r="W512" s="89"/>
      <c r="X512" s="89"/>
    </row>
    <row r="513" spans="23:24" ht="15.75" customHeight="1" x14ac:dyDescent="0.15">
      <c r="W513" s="89"/>
      <c r="X513" s="89"/>
    </row>
    <row r="514" spans="23:24" ht="15.75" customHeight="1" x14ac:dyDescent="0.15">
      <c r="W514" s="89"/>
      <c r="X514" s="89"/>
    </row>
    <row r="515" spans="23:24" ht="15.75" customHeight="1" x14ac:dyDescent="0.15">
      <c r="W515" s="89"/>
      <c r="X515" s="89"/>
    </row>
    <row r="516" spans="23:24" ht="15.75" customHeight="1" x14ac:dyDescent="0.15">
      <c r="W516" s="89"/>
      <c r="X516" s="89"/>
    </row>
    <row r="517" spans="23:24" ht="15.75" customHeight="1" x14ac:dyDescent="0.15">
      <c r="W517" s="89"/>
      <c r="X517" s="89"/>
    </row>
    <row r="518" spans="23:24" ht="15.75" customHeight="1" x14ac:dyDescent="0.15">
      <c r="W518" s="89"/>
      <c r="X518" s="89"/>
    </row>
    <row r="519" spans="23:24" ht="15.75" customHeight="1" x14ac:dyDescent="0.15">
      <c r="W519" s="89"/>
      <c r="X519" s="89"/>
    </row>
    <row r="520" spans="23:24" ht="15.75" customHeight="1" x14ac:dyDescent="0.15">
      <c r="W520" s="89"/>
      <c r="X520" s="89"/>
    </row>
    <row r="521" spans="23:24" ht="15.75" customHeight="1" x14ac:dyDescent="0.15">
      <c r="W521" s="89"/>
      <c r="X521" s="89"/>
    </row>
    <row r="522" spans="23:24" ht="15.75" customHeight="1" x14ac:dyDescent="0.15">
      <c r="W522" s="89"/>
      <c r="X522" s="89"/>
    </row>
    <row r="523" spans="23:24" ht="15.75" customHeight="1" x14ac:dyDescent="0.15">
      <c r="W523" s="89"/>
      <c r="X523" s="89"/>
    </row>
    <row r="524" spans="23:24" ht="15.75" customHeight="1" x14ac:dyDescent="0.15">
      <c r="W524" s="89"/>
      <c r="X524" s="89"/>
    </row>
    <row r="525" spans="23:24" ht="15.75" customHeight="1" x14ac:dyDescent="0.15">
      <c r="W525" s="89"/>
      <c r="X525" s="89"/>
    </row>
    <row r="526" spans="23:24" ht="15.75" customHeight="1" x14ac:dyDescent="0.15">
      <c r="W526" s="89"/>
      <c r="X526" s="89"/>
    </row>
    <row r="527" spans="23:24" ht="15.75" customHeight="1" x14ac:dyDescent="0.15">
      <c r="W527" s="89"/>
      <c r="X527" s="89"/>
    </row>
    <row r="528" spans="23:24" ht="15.75" customHeight="1" x14ac:dyDescent="0.15">
      <c r="W528" s="89"/>
      <c r="X528" s="89"/>
    </row>
    <row r="529" spans="23:24" ht="15.75" customHeight="1" x14ac:dyDescent="0.15">
      <c r="W529" s="89"/>
      <c r="X529" s="89"/>
    </row>
    <row r="530" spans="23:24" ht="15.75" customHeight="1" x14ac:dyDescent="0.15">
      <c r="W530" s="89"/>
      <c r="X530" s="89"/>
    </row>
    <row r="531" spans="23:24" ht="15.75" customHeight="1" x14ac:dyDescent="0.15">
      <c r="W531" s="89"/>
      <c r="X531" s="89"/>
    </row>
    <row r="532" spans="23:24" ht="15.75" customHeight="1" x14ac:dyDescent="0.15">
      <c r="W532" s="89"/>
      <c r="X532" s="89"/>
    </row>
    <row r="533" spans="23:24" ht="15.75" customHeight="1" x14ac:dyDescent="0.15">
      <c r="W533" s="89"/>
      <c r="X533" s="89"/>
    </row>
    <row r="534" spans="23:24" ht="15.75" customHeight="1" x14ac:dyDescent="0.15">
      <c r="W534" s="89"/>
      <c r="X534" s="89"/>
    </row>
    <row r="535" spans="23:24" ht="15.75" customHeight="1" x14ac:dyDescent="0.15">
      <c r="W535" s="89"/>
      <c r="X535" s="89"/>
    </row>
    <row r="536" spans="23:24" ht="15.75" customHeight="1" x14ac:dyDescent="0.15">
      <c r="W536" s="89"/>
      <c r="X536" s="89"/>
    </row>
    <row r="537" spans="23:24" ht="15.75" customHeight="1" x14ac:dyDescent="0.15">
      <c r="W537" s="89"/>
      <c r="X537" s="89"/>
    </row>
    <row r="538" spans="23:24" ht="15.75" customHeight="1" x14ac:dyDescent="0.15">
      <c r="W538" s="89"/>
      <c r="X538" s="89"/>
    </row>
    <row r="539" spans="23:24" ht="15.75" customHeight="1" x14ac:dyDescent="0.15">
      <c r="W539" s="89"/>
      <c r="X539" s="89"/>
    </row>
    <row r="540" spans="23:24" ht="15.75" customHeight="1" x14ac:dyDescent="0.15">
      <c r="W540" s="89"/>
      <c r="X540" s="89"/>
    </row>
    <row r="541" spans="23:24" ht="15.75" customHeight="1" x14ac:dyDescent="0.15">
      <c r="W541" s="89"/>
      <c r="X541" s="89"/>
    </row>
    <row r="542" spans="23:24" ht="15.75" customHeight="1" x14ac:dyDescent="0.15">
      <c r="W542" s="89"/>
      <c r="X542" s="89"/>
    </row>
    <row r="543" spans="23:24" ht="15.75" customHeight="1" x14ac:dyDescent="0.15">
      <c r="W543" s="89"/>
      <c r="X543" s="89"/>
    </row>
    <row r="544" spans="23:24" ht="15.75" customHeight="1" x14ac:dyDescent="0.15">
      <c r="W544" s="89"/>
      <c r="X544" s="89"/>
    </row>
    <row r="545" spans="23:24" ht="15.75" customHeight="1" x14ac:dyDescent="0.15">
      <c r="W545" s="89"/>
      <c r="X545" s="89"/>
    </row>
    <row r="546" spans="23:24" ht="15.75" customHeight="1" x14ac:dyDescent="0.15">
      <c r="W546" s="89"/>
      <c r="X546" s="89"/>
    </row>
    <row r="547" spans="23:24" ht="15.75" customHeight="1" x14ac:dyDescent="0.15">
      <c r="W547" s="89"/>
      <c r="X547" s="89"/>
    </row>
    <row r="548" spans="23:24" ht="15.75" customHeight="1" x14ac:dyDescent="0.15">
      <c r="W548" s="89"/>
      <c r="X548" s="89"/>
    </row>
    <row r="549" spans="23:24" ht="15.75" customHeight="1" x14ac:dyDescent="0.15">
      <c r="W549" s="89"/>
      <c r="X549" s="89"/>
    </row>
    <row r="550" spans="23:24" ht="15.75" customHeight="1" x14ac:dyDescent="0.15">
      <c r="W550" s="89"/>
      <c r="X550" s="89"/>
    </row>
    <row r="551" spans="23:24" ht="15.75" customHeight="1" x14ac:dyDescent="0.15">
      <c r="W551" s="89"/>
      <c r="X551" s="89"/>
    </row>
    <row r="552" spans="23:24" ht="15.75" customHeight="1" x14ac:dyDescent="0.15">
      <c r="W552" s="89"/>
      <c r="X552" s="89"/>
    </row>
    <row r="553" spans="23:24" ht="15.75" customHeight="1" x14ac:dyDescent="0.15">
      <c r="W553" s="89"/>
      <c r="X553" s="89"/>
    </row>
    <row r="554" spans="23:24" ht="15.75" customHeight="1" x14ac:dyDescent="0.15">
      <c r="W554" s="89"/>
      <c r="X554" s="89"/>
    </row>
    <row r="555" spans="23:24" ht="15.75" customHeight="1" x14ac:dyDescent="0.15">
      <c r="W555" s="89"/>
      <c r="X555" s="89"/>
    </row>
    <row r="556" spans="23:24" ht="15.75" customHeight="1" x14ac:dyDescent="0.15">
      <c r="W556" s="89"/>
      <c r="X556" s="89"/>
    </row>
    <row r="557" spans="23:24" ht="15.75" customHeight="1" x14ac:dyDescent="0.15">
      <c r="W557" s="89"/>
      <c r="X557" s="89"/>
    </row>
    <row r="558" spans="23:24" ht="15.75" customHeight="1" x14ac:dyDescent="0.15">
      <c r="W558" s="89"/>
      <c r="X558" s="89"/>
    </row>
    <row r="559" spans="23:24" ht="15.75" customHeight="1" x14ac:dyDescent="0.15">
      <c r="W559" s="89"/>
      <c r="X559" s="89"/>
    </row>
    <row r="560" spans="23:24" ht="15.75" customHeight="1" x14ac:dyDescent="0.15">
      <c r="W560" s="89"/>
      <c r="X560" s="89"/>
    </row>
    <row r="561" spans="23:24" ht="15.75" customHeight="1" x14ac:dyDescent="0.15">
      <c r="W561" s="89"/>
      <c r="X561" s="89"/>
    </row>
    <row r="562" spans="23:24" ht="15.75" customHeight="1" x14ac:dyDescent="0.15">
      <c r="W562" s="89"/>
      <c r="X562" s="89"/>
    </row>
    <row r="563" spans="23:24" ht="15.75" customHeight="1" x14ac:dyDescent="0.15">
      <c r="W563" s="89"/>
      <c r="X563" s="89"/>
    </row>
    <row r="564" spans="23:24" ht="15.75" customHeight="1" x14ac:dyDescent="0.15">
      <c r="W564" s="89"/>
      <c r="X564" s="89"/>
    </row>
    <row r="565" spans="23:24" ht="15.75" customHeight="1" x14ac:dyDescent="0.15">
      <c r="W565" s="89"/>
      <c r="X565" s="89"/>
    </row>
    <row r="566" spans="23:24" ht="15.75" customHeight="1" x14ac:dyDescent="0.15">
      <c r="W566" s="89"/>
      <c r="X566" s="89"/>
    </row>
    <row r="567" spans="23:24" ht="15.75" customHeight="1" x14ac:dyDescent="0.15">
      <c r="W567" s="89"/>
      <c r="X567" s="89"/>
    </row>
    <row r="568" spans="23:24" ht="15.75" customHeight="1" x14ac:dyDescent="0.15">
      <c r="W568" s="89"/>
      <c r="X568" s="89"/>
    </row>
    <row r="569" spans="23:24" ht="15.75" customHeight="1" x14ac:dyDescent="0.15">
      <c r="W569" s="89"/>
      <c r="X569" s="89"/>
    </row>
    <row r="570" spans="23:24" ht="15.75" customHeight="1" x14ac:dyDescent="0.15">
      <c r="W570" s="89"/>
      <c r="X570" s="89"/>
    </row>
    <row r="571" spans="23:24" ht="15.75" customHeight="1" x14ac:dyDescent="0.15">
      <c r="W571" s="89"/>
      <c r="X571" s="89"/>
    </row>
    <row r="572" spans="23:24" ht="15.75" customHeight="1" x14ac:dyDescent="0.15">
      <c r="W572" s="89"/>
      <c r="X572" s="89"/>
    </row>
    <row r="573" spans="23:24" ht="15.75" customHeight="1" x14ac:dyDescent="0.15">
      <c r="W573" s="89"/>
      <c r="X573" s="89"/>
    </row>
    <row r="574" spans="23:24" ht="15.75" customHeight="1" x14ac:dyDescent="0.15">
      <c r="W574" s="89"/>
      <c r="X574" s="89"/>
    </row>
    <row r="575" spans="23:24" ht="15.75" customHeight="1" x14ac:dyDescent="0.15">
      <c r="W575" s="89"/>
      <c r="X575" s="89"/>
    </row>
    <row r="576" spans="23:24" ht="15.75" customHeight="1" x14ac:dyDescent="0.15">
      <c r="W576" s="89"/>
      <c r="X576" s="89"/>
    </row>
    <row r="577" spans="23:24" ht="15.75" customHeight="1" x14ac:dyDescent="0.15">
      <c r="W577" s="89"/>
      <c r="X577" s="89"/>
    </row>
    <row r="578" spans="23:24" ht="15.75" customHeight="1" x14ac:dyDescent="0.15">
      <c r="W578" s="89"/>
      <c r="X578" s="89"/>
    </row>
    <row r="579" spans="23:24" ht="15.75" customHeight="1" x14ac:dyDescent="0.15">
      <c r="W579" s="89"/>
      <c r="X579" s="89"/>
    </row>
    <row r="580" spans="23:24" ht="15.75" customHeight="1" x14ac:dyDescent="0.15">
      <c r="W580" s="89"/>
      <c r="X580" s="89"/>
    </row>
    <row r="581" spans="23:24" ht="15.75" customHeight="1" x14ac:dyDescent="0.15">
      <c r="W581" s="89"/>
      <c r="X581" s="89"/>
    </row>
    <row r="582" spans="23:24" ht="15.75" customHeight="1" x14ac:dyDescent="0.15">
      <c r="W582" s="89"/>
      <c r="X582" s="89"/>
    </row>
    <row r="583" spans="23:24" ht="15.75" customHeight="1" x14ac:dyDescent="0.15">
      <c r="W583" s="89"/>
      <c r="X583" s="89"/>
    </row>
    <row r="584" spans="23:24" ht="15.75" customHeight="1" x14ac:dyDescent="0.15">
      <c r="W584" s="89"/>
      <c r="X584" s="89"/>
    </row>
    <row r="585" spans="23:24" ht="15.75" customHeight="1" x14ac:dyDescent="0.15">
      <c r="W585" s="89"/>
      <c r="X585" s="89"/>
    </row>
    <row r="586" spans="23:24" ht="15.75" customHeight="1" x14ac:dyDescent="0.15">
      <c r="W586" s="89"/>
      <c r="X586" s="89"/>
    </row>
    <row r="587" spans="23:24" ht="15.75" customHeight="1" x14ac:dyDescent="0.15">
      <c r="W587" s="89"/>
      <c r="X587" s="89"/>
    </row>
    <row r="588" spans="23:24" ht="15.75" customHeight="1" x14ac:dyDescent="0.15">
      <c r="W588" s="89"/>
      <c r="X588" s="89"/>
    </row>
    <row r="589" spans="23:24" ht="15.75" customHeight="1" x14ac:dyDescent="0.15">
      <c r="W589" s="89"/>
      <c r="X589" s="89"/>
    </row>
    <row r="590" spans="23:24" ht="15.75" customHeight="1" x14ac:dyDescent="0.15">
      <c r="W590" s="89"/>
      <c r="X590" s="89"/>
    </row>
    <row r="591" spans="23:24" ht="15.75" customHeight="1" x14ac:dyDescent="0.15">
      <c r="W591" s="89"/>
      <c r="X591" s="89"/>
    </row>
    <row r="592" spans="23:24" ht="15.75" customHeight="1" x14ac:dyDescent="0.15">
      <c r="W592" s="89"/>
      <c r="X592" s="89"/>
    </row>
    <row r="593" spans="23:24" ht="15.75" customHeight="1" x14ac:dyDescent="0.15">
      <c r="W593" s="89"/>
      <c r="X593" s="89"/>
    </row>
    <row r="594" spans="23:24" ht="15.75" customHeight="1" x14ac:dyDescent="0.15">
      <c r="W594" s="89"/>
      <c r="X594" s="89"/>
    </row>
    <row r="595" spans="23:24" ht="15.75" customHeight="1" x14ac:dyDescent="0.15">
      <c r="W595" s="89"/>
      <c r="X595" s="89"/>
    </row>
    <row r="596" spans="23:24" ht="15.75" customHeight="1" x14ac:dyDescent="0.15">
      <c r="W596" s="89"/>
      <c r="X596" s="89"/>
    </row>
    <row r="597" spans="23:24" ht="15.75" customHeight="1" x14ac:dyDescent="0.15">
      <c r="W597" s="89"/>
      <c r="X597" s="89"/>
    </row>
    <row r="598" spans="23:24" ht="15.75" customHeight="1" x14ac:dyDescent="0.15">
      <c r="W598" s="89"/>
      <c r="X598" s="89"/>
    </row>
    <row r="599" spans="23:24" ht="15.75" customHeight="1" x14ac:dyDescent="0.15">
      <c r="W599" s="89"/>
      <c r="X599" s="89"/>
    </row>
    <row r="600" spans="23:24" ht="15.75" customHeight="1" x14ac:dyDescent="0.15">
      <c r="W600" s="89"/>
      <c r="X600" s="89"/>
    </row>
    <row r="601" spans="23:24" ht="15.75" customHeight="1" x14ac:dyDescent="0.15">
      <c r="W601" s="89"/>
      <c r="X601" s="89"/>
    </row>
    <row r="602" spans="23:24" ht="15.75" customHeight="1" x14ac:dyDescent="0.15">
      <c r="W602" s="89"/>
      <c r="X602" s="89"/>
    </row>
    <row r="603" spans="23:24" ht="15.75" customHeight="1" x14ac:dyDescent="0.15">
      <c r="W603" s="89"/>
      <c r="X603" s="89"/>
    </row>
    <row r="604" spans="23:24" ht="15.75" customHeight="1" x14ac:dyDescent="0.15">
      <c r="W604" s="89"/>
      <c r="X604" s="89"/>
    </row>
    <row r="605" spans="23:24" ht="15.75" customHeight="1" x14ac:dyDescent="0.15">
      <c r="W605" s="89"/>
      <c r="X605" s="89"/>
    </row>
    <row r="606" spans="23:24" ht="15.75" customHeight="1" x14ac:dyDescent="0.15">
      <c r="W606" s="89"/>
      <c r="X606" s="89"/>
    </row>
    <row r="607" spans="23:24" ht="15.75" customHeight="1" x14ac:dyDescent="0.15">
      <c r="W607" s="89"/>
      <c r="X607" s="89"/>
    </row>
    <row r="608" spans="23:24" ht="15.75" customHeight="1" x14ac:dyDescent="0.15">
      <c r="W608" s="89"/>
      <c r="X608" s="89"/>
    </row>
    <row r="609" spans="23:24" ht="15.75" customHeight="1" x14ac:dyDescent="0.15">
      <c r="W609" s="89"/>
      <c r="X609" s="89"/>
    </row>
    <row r="610" spans="23:24" ht="15.75" customHeight="1" x14ac:dyDescent="0.15">
      <c r="W610" s="89"/>
      <c r="X610" s="89"/>
    </row>
    <row r="611" spans="23:24" ht="15.75" customHeight="1" x14ac:dyDescent="0.15">
      <c r="W611" s="89"/>
      <c r="X611" s="89"/>
    </row>
    <row r="612" spans="23:24" ht="15.75" customHeight="1" x14ac:dyDescent="0.15">
      <c r="W612" s="89"/>
      <c r="X612" s="89"/>
    </row>
    <row r="613" spans="23:24" ht="15.75" customHeight="1" x14ac:dyDescent="0.15">
      <c r="W613" s="89"/>
      <c r="X613" s="89"/>
    </row>
    <row r="614" spans="23:24" ht="15.75" customHeight="1" x14ac:dyDescent="0.15">
      <c r="W614" s="89"/>
      <c r="X614" s="89"/>
    </row>
    <row r="615" spans="23:24" ht="15.75" customHeight="1" x14ac:dyDescent="0.15">
      <c r="W615" s="89"/>
      <c r="X615" s="89"/>
    </row>
    <row r="616" spans="23:24" ht="15.75" customHeight="1" x14ac:dyDescent="0.15">
      <c r="W616" s="89"/>
      <c r="X616" s="89"/>
    </row>
    <row r="617" spans="23:24" ht="15.75" customHeight="1" x14ac:dyDescent="0.15">
      <c r="W617" s="89"/>
      <c r="X617" s="89"/>
    </row>
    <row r="618" spans="23:24" ht="15.75" customHeight="1" x14ac:dyDescent="0.15">
      <c r="W618" s="89"/>
      <c r="X618" s="89"/>
    </row>
    <row r="619" spans="23:24" ht="15.75" customHeight="1" x14ac:dyDescent="0.15">
      <c r="W619" s="89"/>
      <c r="X619" s="89"/>
    </row>
    <row r="620" spans="23:24" ht="15.75" customHeight="1" x14ac:dyDescent="0.15">
      <c r="W620" s="89"/>
      <c r="X620" s="89"/>
    </row>
    <row r="621" spans="23:24" ht="15.75" customHeight="1" x14ac:dyDescent="0.15">
      <c r="W621" s="89"/>
      <c r="X621" s="89"/>
    </row>
    <row r="622" spans="23:24" ht="15.75" customHeight="1" x14ac:dyDescent="0.15">
      <c r="W622" s="89"/>
      <c r="X622" s="89"/>
    </row>
    <row r="623" spans="23:24" ht="15.75" customHeight="1" x14ac:dyDescent="0.15">
      <c r="W623" s="89"/>
      <c r="X623" s="89"/>
    </row>
    <row r="624" spans="23:24" ht="15.75" customHeight="1" x14ac:dyDescent="0.15">
      <c r="W624" s="89"/>
      <c r="X624" s="89"/>
    </row>
    <row r="625" spans="23:24" ht="15.75" customHeight="1" x14ac:dyDescent="0.15">
      <c r="W625" s="89"/>
      <c r="X625" s="89"/>
    </row>
    <row r="626" spans="23:24" ht="15.75" customHeight="1" x14ac:dyDescent="0.15">
      <c r="W626" s="89"/>
      <c r="X626" s="89"/>
    </row>
    <row r="627" spans="23:24" ht="15.75" customHeight="1" x14ac:dyDescent="0.15">
      <c r="W627" s="89"/>
      <c r="X627" s="89"/>
    </row>
    <row r="628" spans="23:24" ht="15.75" customHeight="1" x14ac:dyDescent="0.15">
      <c r="W628" s="89"/>
      <c r="X628" s="89"/>
    </row>
    <row r="629" spans="23:24" ht="15.75" customHeight="1" x14ac:dyDescent="0.15">
      <c r="W629" s="89"/>
      <c r="X629" s="89"/>
    </row>
    <row r="630" spans="23:24" ht="15.75" customHeight="1" x14ac:dyDescent="0.15">
      <c r="W630" s="89"/>
      <c r="X630" s="89"/>
    </row>
    <row r="631" spans="23:24" ht="15.75" customHeight="1" x14ac:dyDescent="0.15">
      <c r="W631" s="89"/>
      <c r="X631" s="89"/>
    </row>
    <row r="632" spans="23:24" ht="15.75" customHeight="1" x14ac:dyDescent="0.15">
      <c r="W632" s="89"/>
      <c r="X632" s="89"/>
    </row>
    <row r="633" spans="23:24" ht="15.75" customHeight="1" x14ac:dyDescent="0.15">
      <c r="W633" s="89"/>
      <c r="X633" s="89"/>
    </row>
    <row r="634" spans="23:24" ht="15.75" customHeight="1" x14ac:dyDescent="0.15">
      <c r="W634" s="89"/>
      <c r="X634" s="89"/>
    </row>
    <row r="635" spans="23:24" ht="15.75" customHeight="1" x14ac:dyDescent="0.15">
      <c r="W635" s="89"/>
      <c r="X635" s="89"/>
    </row>
    <row r="636" spans="23:24" ht="15.75" customHeight="1" x14ac:dyDescent="0.15">
      <c r="W636" s="89"/>
      <c r="X636" s="89"/>
    </row>
    <row r="637" spans="23:24" ht="15.75" customHeight="1" x14ac:dyDescent="0.15">
      <c r="W637" s="89"/>
      <c r="X637" s="89"/>
    </row>
    <row r="638" spans="23:24" ht="15.75" customHeight="1" x14ac:dyDescent="0.15">
      <c r="W638" s="89"/>
      <c r="X638" s="89"/>
    </row>
    <row r="639" spans="23:24" ht="15.75" customHeight="1" x14ac:dyDescent="0.15">
      <c r="W639" s="89"/>
      <c r="X639" s="89"/>
    </row>
    <row r="640" spans="23:24" ht="15.75" customHeight="1" x14ac:dyDescent="0.15">
      <c r="W640" s="89"/>
      <c r="X640" s="89"/>
    </row>
    <row r="641" spans="23:24" ht="15.75" customHeight="1" x14ac:dyDescent="0.15">
      <c r="W641" s="89"/>
      <c r="X641" s="89"/>
    </row>
    <row r="642" spans="23:24" ht="15.75" customHeight="1" x14ac:dyDescent="0.15">
      <c r="W642" s="89"/>
      <c r="X642" s="89"/>
    </row>
    <row r="643" spans="23:24" ht="15.75" customHeight="1" x14ac:dyDescent="0.15">
      <c r="W643" s="89"/>
      <c r="X643" s="89"/>
    </row>
    <row r="644" spans="23:24" ht="15.75" customHeight="1" x14ac:dyDescent="0.15">
      <c r="W644" s="89"/>
      <c r="X644" s="89"/>
    </row>
    <row r="645" spans="23:24" ht="15.75" customHeight="1" x14ac:dyDescent="0.15">
      <c r="W645" s="89"/>
      <c r="X645" s="89"/>
    </row>
    <row r="646" spans="23:24" ht="15.75" customHeight="1" x14ac:dyDescent="0.15">
      <c r="W646" s="89"/>
      <c r="X646" s="89"/>
    </row>
    <row r="647" spans="23:24" ht="15.75" customHeight="1" x14ac:dyDescent="0.15">
      <c r="W647" s="89"/>
      <c r="X647" s="89"/>
    </row>
    <row r="648" spans="23:24" ht="15.75" customHeight="1" x14ac:dyDescent="0.15">
      <c r="W648" s="89"/>
      <c r="X648" s="89"/>
    </row>
    <row r="649" spans="23:24" ht="15.75" customHeight="1" x14ac:dyDescent="0.15">
      <c r="W649" s="89"/>
      <c r="X649" s="89"/>
    </row>
    <row r="650" spans="23:24" ht="15.75" customHeight="1" x14ac:dyDescent="0.15">
      <c r="W650" s="89"/>
      <c r="X650" s="89"/>
    </row>
    <row r="651" spans="23:24" ht="15.75" customHeight="1" x14ac:dyDescent="0.15">
      <c r="W651" s="89"/>
      <c r="X651" s="89"/>
    </row>
    <row r="652" spans="23:24" ht="15.75" customHeight="1" x14ac:dyDescent="0.15">
      <c r="W652" s="89"/>
      <c r="X652" s="89"/>
    </row>
    <row r="653" spans="23:24" ht="15.75" customHeight="1" x14ac:dyDescent="0.15">
      <c r="W653" s="89"/>
      <c r="X653" s="89"/>
    </row>
    <row r="654" spans="23:24" ht="15.75" customHeight="1" x14ac:dyDescent="0.15">
      <c r="W654" s="89"/>
      <c r="X654" s="89"/>
    </row>
    <row r="655" spans="23:24" ht="15.75" customHeight="1" x14ac:dyDescent="0.15">
      <c r="W655" s="89"/>
      <c r="X655" s="89"/>
    </row>
    <row r="656" spans="23:24" ht="15.75" customHeight="1" x14ac:dyDescent="0.15">
      <c r="W656" s="89"/>
      <c r="X656" s="89"/>
    </row>
    <row r="657" spans="23:24" ht="15.75" customHeight="1" x14ac:dyDescent="0.15">
      <c r="W657" s="89"/>
      <c r="X657" s="89"/>
    </row>
    <row r="658" spans="23:24" ht="15.75" customHeight="1" x14ac:dyDescent="0.15">
      <c r="W658" s="89"/>
      <c r="X658" s="89"/>
    </row>
    <row r="659" spans="23:24" ht="15.75" customHeight="1" x14ac:dyDescent="0.15">
      <c r="W659" s="89"/>
      <c r="X659" s="89"/>
    </row>
    <row r="660" spans="23:24" ht="15.75" customHeight="1" x14ac:dyDescent="0.15">
      <c r="W660" s="89"/>
      <c r="X660" s="89"/>
    </row>
    <row r="661" spans="23:24" ht="15.75" customHeight="1" x14ac:dyDescent="0.15">
      <c r="W661" s="89"/>
      <c r="X661" s="89"/>
    </row>
    <row r="662" spans="23:24" ht="15.75" customHeight="1" x14ac:dyDescent="0.15">
      <c r="W662" s="89"/>
      <c r="X662" s="89"/>
    </row>
    <row r="663" spans="23:24" ht="15.75" customHeight="1" x14ac:dyDescent="0.15">
      <c r="W663" s="89"/>
      <c r="X663" s="89"/>
    </row>
    <row r="664" spans="23:24" ht="15.75" customHeight="1" x14ac:dyDescent="0.15">
      <c r="W664" s="89"/>
      <c r="X664" s="89"/>
    </row>
    <row r="665" spans="23:24" ht="15.75" customHeight="1" x14ac:dyDescent="0.15">
      <c r="W665" s="89"/>
      <c r="X665" s="89"/>
    </row>
    <row r="666" spans="23:24" ht="15.75" customHeight="1" x14ac:dyDescent="0.15">
      <c r="W666" s="89"/>
      <c r="X666" s="89"/>
    </row>
    <row r="667" spans="23:24" ht="15.75" customHeight="1" x14ac:dyDescent="0.15">
      <c r="W667" s="89"/>
      <c r="X667" s="89"/>
    </row>
    <row r="668" spans="23:24" ht="15.75" customHeight="1" x14ac:dyDescent="0.15">
      <c r="W668" s="89"/>
      <c r="X668" s="89"/>
    </row>
    <row r="669" spans="23:24" ht="15.75" customHeight="1" x14ac:dyDescent="0.15">
      <c r="W669" s="89"/>
      <c r="X669" s="89"/>
    </row>
    <row r="670" spans="23:24" ht="15.75" customHeight="1" x14ac:dyDescent="0.15">
      <c r="W670" s="89"/>
      <c r="X670" s="89"/>
    </row>
    <row r="671" spans="23:24" ht="15.75" customHeight="1" x14ac:dyDescent="0.15">
      <c r="W671" s="89"/>
      <c r="X671" s="89"/>
    </row>
    <row r="672" spans="23:24" ht="15.75" customHeight="1" x14ac:dyDescent="0.15">
      <c r="W672" s="89"/>
      <c r="X672" s="89"/>
    </row>
    <row r="673" spans="23:24" ht="15.75" customHeight="1" x14ac:dyDescent="0.15">
      <c r="W673" s="89"/>
      <c r="X673" s="89"/>
    </row>
    <row r="674" spans="23:24" ht="15.75" customHeight="1" x14ac:dyDescent="0.15">
      <c r="W674" s="89"/>
      <c r="X674" s="89"/>
    </row>
    <row r="675" spans="23:24" ht="15.75" customHeight="1" x14ac:dyDescent="0.15">
      <c r="W675" s="89"/>
      <c r="X675" s="89"/>
    </row>
    <row r="676" spans="23:24" ht="15.75" customHeight="1" x14ac:dyDescent="0.15">
      <c r="W676" s="89"/>
      <c r="X676" s="89"/>
    </row>
    <row r="677" spans="23:24" ht="15.75" customHeight="1" x14ac:dyDescent="0.15">
      <c r="W677" s="89"/>
      <c r="X677" s="89"/>
    </row>
    <row r="678" spans="23:24" ht="15.75" customHeight="1" x14ac:dyDescent="0.15">
      <c r="W678" s="89"/>
      <c r="X678" s="89"/>
    </row>
    <row r="679" spans="23:24" ht="15.75" customHeight="1" x14ac:dyDescent="0.15">
      <c r="W679" s="89"/>
      <c r="X679" s="89"/>
    </row>
    <row r="680" spans="23:24" ht="15.75" customHeight="1" x14ac:dyDescent="0.15">
      <c r="W680" s="89"/>
      <c r="X680" s="89"/>
    </row>
    <row r="681" spans="23:24" ht="15.75" customHeight="1" x14ac:dyDescent="0.15">
      <c r="W681" s="89"/>
      <c r="X681" s="89"/>
    </row>
    <row r="682" spans="23:24" ht="15.75" customHeight="1" x14ac:dyDescent="0.15">
      <c r="W682" s="89"/>
      <c r="X682" s="89"/>
    </row>
    <row r="683" spans="23:24" ht="15.75" customHeight="1" x14ac:dyDescent="0.15">
      <c r="W683" s="89"/>
      <c r="X683" s="89"/>
    </row>
    <row r="684" spans="23:24" ht="15.75" customHeight="1" x14ac:dyDescent="0.15">
      <c r="W684" s="89"/>
      <c r="X684" s="89"/>
    </row>
    <row r="685" spans="23:24" ht="15.75" customHeight="1" x14ac:dyDescent="0.15">
      <c r="W685" s="89"/>
      <c r="X685" s="89"/>
    </row>
    <row r="686" spans="23:24" ht="15.75" customHeight="1" x14ac:dyDescent="0.15">
      <c r="W686" s="89"/>
      <c r="X686" s="89"/>
    </row>
    <row r="687" spans="23:24" ht="15.75" customHeight="1" x14ac:dyDescent="0.15">
      <c r="W687" s="89"/>
      <c r="X687" s="89"/>
    </row>
    <row r="688" spans="23:24" ht="15.75" customHeight="1" x14ac:dyDescent="0.15">
      <c r="W688" s="89"/>
      <c r="X688" s="89"/>
    </row>
    <row r="689" spans="23:24" ht="15.75" customHeight="1" x14ac:dyDescent="0.15">
      <c r="W689" s="89"/>
      <c r="X689" s="89"/>
    </row>
    <row r="690" spans="23:24" ht="15.75" customHeight="1" x14ac:dyDescent="0.15">
      <c r="W690" s="89"/>
      <c r="X690" s="89"/>
    </row>
    <row r="691" spans="23:24" ht="15.75" customHeight="1" x14ac:dyDescent="0.15">
      <c r="W691" s="89"/>
      <c r="X691" s="89"/>
    </row>
    <row r="692" spans="23:24" ht="15.75" customHeight="1" x14ac:dyDescent="0.15">
      <c r="W692" s="89"/>
      <c r="X692" s="89"/>
    </row>
    <row r="693" spans="23:24" ht="15.75" customHeight="1" x14ac:dyDescent="0.15">
      <c r="W693" s="89"/>
      <c r="X693" s="89"/>
    </row>
    <row r="694" spans="23:24" ht="15.75" customHeight="1" x14ac:dyDescent="0.15">
      <c r="W694" s="89"/>
      <c r="X694" s="89"/>
    </row>
    <row r="695" spans="23:24" ht="15.75" customHeight="1" x14ac:dyDescent="0.15">
      <c r="W695" s="89"/>
      <c r="X695" s="89"/>
    </row>
    <row r="696" spans="23:24" ht="15.75" customHeight="1" x14ac:dyDescent="0.15">
      <c r="W696" s="89"/>
      <c r="X696" s="89"/>
    </row>
    <row r="697" spans="23:24" ht="15.75" customHeight="1" x14ac:dyDescent="0.15">
      <c r="W697" s="89"/>
      <c r="X697" s="89"/>
    </row>
    <row r="698" spans="23:24" ht="15.75" customHeight="1" x14ac:dyDescent="0.15">
      <c r="W698" s="89"/>
      <c r="X698" s="89"/>
    </row>
    <row r="699" spans="23:24" ht="15.75" customHeight="1" x14ac:dyDescent="0.15">
      <c r="W699" s="89"/>
      <c r="X699" s="89"/>
    </row>
    <row r="700" spans="23:24" ht="15.75" customHeight="1" x14ac:dyDescent="0.15">
      <c r="W700" s="89"/>
      <c r="X700" s="89"/>
    </row>
    <row r="701" spans="23:24" ht="15.75" customHeight="1" x14ac:dyDescent="0.15">
      <c r="W701" s="89"/>
      <c r="X701" s="89"/>
    </row>
    <row r="702" spans="23:24" ht="15.75" customHeight="1" x14ac:dyDescent="0.15">
      <c r="W702" s="89"/>
      <c r="X702" s="89"/>
    </row>
    <row r="703" spans="23:24" ht="15.75" customHeight="1" x14ac:dyDescent="0.15">
      <c r="W703" s="89"/>
      <c r="X703" s="89"/>
    </row>
    <row r="704" spans="23:24" ht="15.75" customHeight="1" x14ac:dyDescent="0.15">
      <c r="W704" s="89"/>
      <c r="X704" s="89"/>
    </row>
    <row r="705" spans="23:24" ht="15.75" customHeight="1" x14ac:dyDescent="0.15">
      <c r="W705" s="89"/>
      <c r="X705" s="89"/>
    </row>
    <row r="706" spans="23:24" ht="15.75" customHeight="1" x14ac:dyDescent="0.15">
      <c r="W706" s="89"/>
      <c r="X706" s="89"/>
    </row>
    <row r="707" spans="23:24" ht="15.75" customHeight="1" x14ac:dyDescent="0.15">
      <c r="W707" s="89"/>
      <c r="X707" s="89"/>
    </row>
    <row r="708" spans="23:24" ht="15.75" customHeight="1" x14ac:dyDescent="0.15">
      <c r="W708" s="89"/>
      <c r="X708" s="89"/>
    </row>
    <row r="709" spans="23:24" ht="15.75" customHeight="1" x14ac:dyDescent="0.15">
      <c r="W709" s="89"/>
      <c r="X709" s="89"/>
    </row>
    <row r="710" spans="23:24" ht="15.75" customHeight="1" x14ac:dyDescent="0.15">
      <c r="W710" s="89"/>
      <c r="X710" s="89"/>
    </row>
    <row r="711" spans="23:24" ht="15.75" customHeight="1" x14ac:dyDescent="0.15">
      <c r="W711" s="89"/>
      <c r="X711" s="89"/>
    </row>
    <row r="712" spans="23:24" ht="15.75" customHeight="1" x14ac:dyDescent="0.15">
      <c r="W712" s="89"/>
      <c r="X712" s="89"/>
    </row>
    <row r="713" spans="23:24" ht="15.75" customHeight="1" x14ac:dyDescent="0.15">
      <c r="W713" s="89"/>
      <c r="X713" s="89"/>
    </row>
    <row r="714" spans="23:24" ht="15.75" customHeight="1" x14ac:dyDescent="0.15">
      <c r="W714" s="89"/>
      <c r="X714" s="89"/>
    </row>
    <row r="715" spans="23:24" ht="15.75" customHeight="1" x14ac:dyDescent="0.15">
      <c r="W715" s="89"/>
      <c r="X715" s="89"/>
    </row>
    <row r="716" spans="23:24" ht="15.75" customHeight="1" x14ac:dyDescent="0.15">
      <c r="W716" s="89"/>
      <c r="X716" s="89"/>
    </row>
    <row r="717" spans="23:24" ht="15.75" customHeight="1" x14ac:dyDescent="0.15">
      <c r="W717" s="89"/>
      <c r="X717" s="89"/>
    </row>
    <row r="718" spans="23:24" ht="15.75" customHeight="1" x14ac:dyDescent="0.15">
      <c r="W718" s="89"/>
      <c r="X718" s="89"/>
    </row>
    <row r="719" spans="23:24" ht="15.75" customHeight="1" x14ac:dyDescent="0.15">
      <c r="W719" s="89"/>
      <c r="X719" s="89"/>
    </row>
    <row r="720" spans="23:24" ht="15.75" customHeight="1" x14ac:dyDescent="0.15">
      <c r="W720" s="89"/>
      <c r="X720" s="89"/>
    </row>
    <row r="721" spans="23:24" ht="15.75" customHeight="1" x14ac:dyDescent="0.15">
      <c r="W721" s="89"/>
      <c r="X721" s="89"/>
    </row>
    <row r="722" spans="23:24" ht="15.75" customHeight="1" x14ac:dyDescent="0.15">
      <c r="W722" s="89"/>
      <c r="X722" s="89"/>
    </row>
    <row r="723" spans="23:24" ht="15.75" customHeight="1" x14ac:dyDescent="0.15">
      <c r="W723" s="89"/>
      <c r="X723" s="89"/>
    </row>
    <row r="724" spans="23:24" ht="15.75" customHeight="1" x14ac:dyDescent="0.15">
      <c r="W724" s="89"/>
      <c r="X724" s="89"/>
    </row>
    <row r="725" spans="23:24" ht="15.75" customHeight="1" x14ac:dyDescent="0.15">
      <c r="W725" s="89"/>
      <c r="X725" s="89"/>
    </row>
    <row r="726" spans="23:24" ht="15.75" customHeight="1" x14ac:dyDescent="0.15">
      <c r="W726" s="89"/>
      <c r="X726" s="89"/>
    </row>
    <row r="727" spans="23:24" ht="15.75" customHeight="1" x14ac:dyDescent="0.15">
      <c r="W727" s="89"/>
      <c r="X727" s="89"/>
    </row>
    <row r="728" spans="23:24" ht="15.75" customHeight="1" x14ac:dyDescent="0.15">
      <c r="W728" s="89"/>
      <c r="X728" s="89"/>
    </row>
    <row r="729" spans="23:24" ht="15.75" customHeight="1" x14ac:dyDescent="0.15">
      <c r="W729" s="89"/>
      <c r="X729" s="89"/>
    </row>
    <row r="730" spans="23:24" ht="15.75" customHeight="1" x14ac:dyDescent="0.15">
      <c r="W730" s="89"/>
      <c r="X730" s="89"/>
    </row>
    <row r="731" spans="23:24" ht="15.75" customHeight="1" x14ac:dyDescent="0.15">
      <c r="W731" s="89"/>
      <c r="X731" s="89"/>
    </row>
    <row r="732" spans="23:24" ht="15.75" customHeight="1" x14ac:dyDescent="0.15">
      <c r="W732" s="89"/>
      <c r="X732" s="89"/>
    </row>
    <row r="733" spans="23:24" ht="15.75" customHeight="1" x14ac:dyDescent="0.15">
      <c r="W733" s="89"/>
      <c r="X733" s="89"/>
    </row>
    <row r="734" spans="23:24" ht="15.75" customHeight="1" x14ac:dyDescent="0.15">
      <c r="W734" s="89"/>
      <c r="X734" s="89"/>
    </row>
    <row r="735" spans="23:24" ht="15.75" customHeight="1" x14ac:dyDescent="0.15">
      <c r="W735" s="89"/>
      <c r="X735" s="89"/>
    </row>
    <row r="736" spans="23:24" ht="15.75" customHeight="1" x14ac:dyDescent="0.15">
      <c r="W736" s="89"/>
      <c r="X736" s="89"/>
    </row>
    <row r="737" spans="23:24" ht="15.75" customHeight="1" x14ac:dyDescent="0.15">
      <c r="W737" s="89"/>
      <c r="X737" s="89"/>
    </row>
    <row r="738" spans="23:24" ht="15.75" customHeight="1" x14ac:dyDescent="0.15">
      <c r="W738" s="89"/>
      <c r="X738" s="89"/>
    </row>
    <row r="739" spans="23:24" ht="15.75" customHeight="1" x14ac:dyDescent="0.15">
      <c r="W739" s="89"/>
      <c r="X739" s="89"/>
    </row>
    <row r="740" spans="23:24" ht="15.75" customHeight="1" x14ac:dyDescent="0.15">
      <c r="W740" s="89"/>
      <c r="X740" s="89"/>
    </row>
    <row r="741" spans="23:24" ht="15.75" customHeight="1" x14ac:dyDescent="0.15">
      <c r="W741" s="89"/>
      <c r="X741" s="89"/>
    </row>
    <row r="742" spans="23:24" ht="15.75" customHeight="1" x14ac:dyDescent="0.15">
      <c r="W742" s="89"/>
      <c r="X742" s="89"/>
    </row>
    <row r="743" spans="23:24" ht="15.75" customHeight="1" x14ac:dyDescent="0.15">
      <c r="W743" s="89"/>
      <c r="X743" s="89"/>
    </row>
    <row r="744" spans="23:24" ht="15.75" customHeight="1" x14ac:dyDescent="0.15">
      <c r="W744" s="89"/>
      <c r="X744" s="89"/>
    </row>
    <row r="745" spans="23:24" ht="15.75" customHeight="1" x14ac:dyDescent="0.15">
      <c r="W745" s="89"/>
      <c r="X745" s="89"/>
    </row>
    <row r="746" spans="23:24" ht="15.75" customHeight="1" x14ac:dyDescent="0.15">
      <c r="W746" s="89"/>
      <c r="X746" s="89"/>
    </row>
    <row r="747" spans="23:24" ht="15.75" customHeight="1" x14ac:dyDescent="0.15">
      <c r="W747" s="89"/>
      <c r="X747" s="89"/>
    </row>
    <row r="748" spans="23:24" ht="15.75" customHeight="1" x14ac:dyDescent="0.15">
      <c r="W748" s="89"/>
      <c r="X748" s="89"/>
    </row>
    <row r="749" spans="23:24" ht="15.75" customHeight="1" x14ac:dyDescent="0.15">
      <c r="W749" s="89"/>
      <c r="X749" s="89"/>
    </row>
    <row r="750" spans="23:24" ht="15.75" customHeight="1" x14ac:dyDescent="0.15">
      <c r="W750" s="89"/>
      <c r="X750" s="89"/>
    </row>
    <row r="751" spans="23:24" ht="15.75" customHeight="1" x14ac:dyDescent="0.15">
      <c r="W751" s="89"/>
      <c r="X751" s="89"/>
    </row>
    <row r="752" spans="23:24" ht="15.75" customHeight="1" x14ac:dyDescent="0.15">
      <c r="W752" s="89"/>
      <c r="X752" s="89"/>
    </row>
    <row r="753" spans="23:24" ht="15.75" customHeight="1" x14ac:dyDescent="0.15">
      <c r="W753" s="89"/>
      <c r="X753" s="89"/>
    </row>
    <row r="754" spans="23:24" ht="15.75" customHeight="1" x14ac:dyDescent="0.15">
      <c r="W754" s="89"/>
      <c r="X754" s="89"/>
    </row>
    <row r="755" spans="23:24" ht="15.75" customHeight="1" x14ac:dyDescent="0.15">
      <c r="W755" s="89"/>
      <c r="X755" s="89"/>
    </row>
    <row r="756" spans="23:24" ht="15.75" customHeight="1" x14ac:dyDescent="0.15">
      <c r="W756" s="89"/>
      <c r="X756" s="89"/>
    </row>
    <row r="757" spans="23:24" ht="15.75" customHeight="1" x14ac:dyDescent="0.15">
      <c r="W757" s="89"/>
      <c r="X757" s="89"/>
    </row>
    <row r="758" spans="23:24" ht="15.75" customHeight="1" x14ac:dyDescent="0.15">
      <c r="W758" s="89"/>
      <c r="X758" s="89"/>
    </row>
    <row r="759" spans="23:24" ht="15.75" customHeight="1" x14ac:dyDescent="0.15">
      <c r="W759" s="89"/>
      <c r="X759" s="89"/>
    </row>
    <row r="760" spans="23:24" ht="15.75" customHeight="1" x14ac:dyDescent="0.15">
      <c r="W760" s="89"/>
      <c r="X760" s="89"/>
    </row>
    <row r="761" spans="23:24" ht="15.75" customHeight="1" x14ac:dyDescent="0.15">
      <c r="W761" s="89"/>
      <c r="X761" s="89"/>
    </row>
    <row r="762" spans="23:24" ht="15.75" customHeight="1" x14ac:dyDescent="0.15">
      <c r="W762" s="89"/>
      <c r="X762" s="89"/>
    </row>
    <row r="763" spans="23:24" ht="15.75" customHeight="1" x14ac:dyDescent="0.15">
      <c r="W763" s="89"/>
      <c r="X763" s="89"/>
    </row>
    <row r="764" spans="23:24" ht="15.75" customHeight="1" x14ac:dyDescent="0.15">
      <c r="W764" s="89"/>
      <c r="X764" s="89"/>
    </row>
    <row r="765" spans="23:24" ht="15.75" customHeight="1" x14ac:dyDescent="0.15">
      <c r="W765" s="89"/>
      <c r="X765" s="89"/>
    </row>
    <row r="766" spans="23:24" ht="15.75" customHeight="1" x14ac:dyDescent="0.15">
      <c r="W766" s="89"/>
      <c r="X766" s="89"/>
    </row>
    <row r="767" spans="23:24" ht="15.75" customHeight="1" x14ac:dyDescent="0.15">
      <c r="W767" s="89"/>
      <c r="X767" s="89"/>
    </row>
    <row r="768" spans="23:24" ht="15.75" customHeight="1" x14ac:dyDescent="0.15">
      <c r="W768" s="89"/>
      <c r="X768" s="89"/>
    </row>
    <row r="769" spans="23:24" ht="15.75" customHeight="1" x14ac:dyDescent="0.15">
      <c r="W769" s="89"/>
      <c r="X769" s="89"/>
    </row>
    <row r="770" spans="23:24" ht="15.75" customHeight="1" x14ac:dyDescent="0.15">
      <c r="W770" s="89"/>
      <c r="X770" s="89"/>
    </row>
    <row r="771" spans="23:24" ht="15.75" customHeight="1" x14ac:dyDescent="0.15">
      <c r="W771" s="89"/>
      <c r="X771" s="89"/>
    </row>
    <row r="772" spans="23:24" ht="15.75" customHeight="1" x14ac:dyDescent="0.15">
      <c r="W772" s="89"/>
      <c r="X772" s="89"/>
    </row>
    <row r="773" spans="23:24" ht="15.75" customHeight="1" x14ac:dyDescent="0.15">
      <c r="W773" s="89"/>
      <c r="X773" s="89"/>
    </row>
    <row r="774" spans="23:24" ht="15.75" customHeight="1" x14ac:dyDescent="0.15">
      <c r="W774" s="89"/>
      <c r="X774" s="89"/>
    </row>
    <row r="775" spans="23:24" ht="15.75" customHeight="1" x14ac:dyDescent="0.15">
      <c r="W775" s="89"/>
      <c r="X775" s="89"/>
    </row>
    <row r="776" spans="23:24" ht="15.75" customHeight="1" x14ac:dyDescent="0.15">
      <c r="W776" s="89"/>
      <c r="X776" s="89"/>
    </row>
    <row r="777" spans="23:24" ht="15.75" customHeight="1" x14ac:dyDescent="0.15">
      <c r="W777" s="89"/>
      <c r="X777" s="89"/>
    </row>
    <row r="778" spans="23:24" ht="15.75" customHeight="1" x14ac:dyDescent="0.15">
      <c r="W778" s="89"/>
      <c r="X778" s="89"/>
    </row>
    <row r="779" spans="23:24" ht="15.75" customHeight="1" x14ac:dyDescent="0.15">
      <c r="W779" s="89"/>
      <c r="X779" s="89"/>
    </row>
    <row r="780" spans="23:24" ht="15.75" customHeight="1" x14ac:dyDescent="0.15">
      <c r="W780" s="89"/>
      <c r="X780" s="89"/>
    </row>
    <row r="781" spans="23:24" ht="15.75" customHeight="1" x14ac:dyDescent="0.15">
      <c r="W781" s="89"/>
      <c r="X781" s="89"/>
    </row>
    <row r="782" spans="23:24" ht="15.75" customHeight="1" x14ac:dyDescent="0.15">
      <c r="W782" s="89"/>
      <c r="X782" s="89"/>
    </row>
    <row r="783" spans="23:24" ht="15.75" customHeight="1" x14ac:dyDescent="0.15">
      <c r="W783" s="89"/>
      <c r="X783" s="89"/>
    </row>
    <row r="784" spans="23:24" ht="15.75" customHeight="1" x14ac:dyDescent="0.15">
      <c r="W784" s="89"/>
      <c r="X784" s="89"/>
    </row>
    <row r="785" spans="23:24" ht="15.75" customHeight="1" x14ac:dyDescent="0.15">
      <c r="W785" s="89"/>
      <c r="X785" s="89"/>
    </row>
    <row r="786" spans="23:24" ht="15.75" customHeight="1" x14ac:dyDescent="0.15">
      <c r="W786" s="89"/>
      <c r="X786" s="89"/>
    </row>
    <row r="787" spans="23:24" ht="15.75" customHeight="1" x14ac:dyDescent="0.15">
      <c r="W787" s="89"/>
      <c r="X787" s="89"/>
    </row>
    <row r="788" spans="23:24" ht="15.75" customHeight="1" x14ac:dyDescent="0.15">
      <c r="W788" s="89"/>
      <c r="X788" s="89"/>
    </row>
    <row r="789" spans="23:24" ht="15.75" customHeight="1" x14ac:dyDescent="0.15">
      <c r="W789" s="89"/>
      <c r="X789" s="89"/>
    </row>
    <row r="790" spans="23:24" ht="15.75" customHeight="1" x14ac:dyDescent="0.15">
      <c r="W790" s="89"/>
      <c r="X790" s="89"/>
    </row>
    <row r="791" spans="23:24" ht="15.75" customHeight="1" x14ac:dyDescent="0.15">
      <c r="W791" s="89"/>
      <c r="X791" s="89"/>
    </row>
    <row r="792" spans="23:24" ht="15.75" customHeight="1" x14ac:dyDescent="0.15">
      <c r="W792" s="89"/>
      <c r="X792" s="89"/>
    </row>
    <row r="793" spans="23:24" ht="15.75" customHeight="1" x14ac:dyDescent="0.15">
      <c r="W793" s="89"/>
      <c r="X793" s="89"/>
    </row>
    <row r="794" spans="23:24" ht="15.75" customHeight="1" x14ac:dyDescent="0.15">
      <c r="W794" s="89"/>
      <c r="X794" s="89"/>
    </row>
    <row r="795" spans="23:24" ht="15.75" customHeight="1" x14ac:dyDescent="0.15">
      <c r="W795" s="89"/>
      <c r="X795" s="89"/>
    </row>
    <row r="796" spans="23:24" ht="15.75" customHeight="1" x14ac:dyDescent="0.15">
      <c r="W796" s="89"/>
      <c r="X796" s="89"/>
    </row>
    <row r="797" spans="23:24" ht="15.75" customHeight="1" x14ac:dyDescent="0.15">
      <c r="W797" s="89"/>
      <c r="X797" s="89"/>
    </row>
    <row r="798" spans="23:24" ht="15.75" customHeight="1" x14ac:dyDescent="0.15">
      <c r="W798" s="89"/>
      <c r="X798" s="89"/>
    </row>
    <row r="799" spans="23:24" ht="15.75" customHeight="1" x14ac:dyDescent="0.15">
      <c r="W799" s="89"/>
      <c r="X799" s="89"/>
    </row>
    <row r="800" spans="23:24" ht="15.75" customHeight="1" x14ac:dyDescent="0.15">
      <c r="W800" s="89"/>
      <c r="X800" s="89"/>
    </row>
    <row r="801" spans="23:24" ht="15.75" customHeight="1" x14ac:dyDescent="0.15">
      <c r="W801" s="89"/>
      <c r="X801" s="89"/>
    </row>
    <row r="802" spans="23:24" ht="15.75" customHeight="1" x14ac:dyDescent="0.15">
      <c r="W802" s="89"/>
      <c r="X802" s="89"/>
    </row>
    <row r="803" spans="23:24" ht="15.75" customHeight="1" x14ac:dyDescent="0.15">
      <c r="W803" s="89"/>
      <c r="X803" s="89"/>
    </row>
    <row r="804" spans="23:24" ht="15.75" customHeight="1" x14ac:dyDescent="0.15">
      <c r="W804" s="89"/>
      <c r="X804" s="89"/>
    </row>
    <row r="805" spans="23:24" ht="15.75" customHeight="1" x14ac:dyDescent="0.15">
      <c r="W805" s="89"/>
      <c r="X805" s="89"/>
    </row>
    <row r="806" spans="23:24" ht="15.75" customHeight="1" x14ac:dyDescent="0.15">
      <c r="W806" s="89"/>
      <c r="X806" s="89"/>
    </row>
    <row r="807" spans="23:24" ht="15.75" customHeight="1" x14ac:dyDescent="0.15">
      <c r="W807" s="89"/>
      <c r="X807" s="89"/>
    </row>
    <row r="808" spans="23:24" ht="15.75" customHeight="1" x14ac:dyDescent="0.15">
      <c r="W808" s="89"/>
      <c r="X808" s="89"/>
    </row>
    <row r="809" spans="23:24" ht="15.75" customHeight="1" x14ac:dyDescent="0.15">
      <c r="W809" s="89"/>
      <c r="X809" s="89"/>
    </row>
    <row r="810" spans="23:24" ht="15.75" customHeight="1" x14ac:dyDescent="0.15">
      <c r="W810" s="89"/>
      <c r="X810" s="89"/>
    </row>
    <row r="811" spans="23:24" ht="15.75" customHeight="1" x14ac:dyDescent="0.15">
      <c r="W811" s="89"/>
      <c r="X811" s="89"/>
    </row>
    <row r="812" spans="23:24" ht="15.75" customHeight="1" x14ac:dyDescent="0.15">
      <c r="W812" s="89"/>
      <c r="X812" s="89"/>
    </row>
    <row r="813" spans="23:24" ht="15.75" customHeight="1" x14ac:dyDescent="0.15">
      <c r="W813" s="89"/>
      <c r="X813" s="89"/>
    </row>
    <row r="814" spans="23:24" ht="15.75" customHeight="1" x14ac:dyDescent="0.15">
      <c r="W814" s="89"/>
      <c r="X814" s="89"/>
    </row>
    <row r="815" spans="23:24" ht="15.75" customHeight="1" x14ac:dyDescent="0.15">
      <c r="W815" s="89"/>
      <c r="X815" s="89"/>
    </row>
    <row r="816" spans="23:24" ht="15.75" customHeight="1" x14ac:dyDescent="0.15">
      <c r="W816" s="89"/>
      <c r="X816" s="89"/>
    </row>
    <row r="817" spans="23:24" ht="15.75" customHeight="1" x14ac:dyDescent="0.15">
      <c r="W817" s="89"/>
      <c r="X817" s="89"/>
    </row>
    <row r="818" spans="23:24" ht="15.75" customHeight="1" x14ac:dyDescent="0.15">
      <c r="W818" s="89"/>
      <c r="X818" s="89"/>
    </row>
    <row r="819" spans="23:24" ht="15.75" customHeight="1" x14ac:dyDescent="0.15">
      <c r="W819" s="89"/>
      <c r="X819" s="89"/>
    </row>
    <row r="820" spans="23:24" ht="15.75" customHeight="1" x14ac:dyDescent="0.15">
      <c r="W820" s="89"/>
      <c r="X820" s="89"/>
    </row>
    <row r="821" spans="23:24" ht="15.75" customHeight="1" x14ac:dyDescent="0.15">
      <c r="W821" s="89"/>
      <c r="X821" s="89"/>
    </row>
    <row r="822" spans="23:24" ht="15.75" customHeight="1" x14ac:dyDescent="0.15">
      <c r="W822" s="89"/>
      <c r="X822" s="89"/>
    </row>
    <row r="823" spans="23:24" ht="15.75" customHeight="1" x14ac:dyDescent="0.15">
      <c r="W823" s="89"/>
      <c r="X823" s="89"/>
    </row>
    <row r="824" spans="23:24" ht="15.75" customHeight="1" x14ac:dyDescent="0.15">
      <c r="W824" s="89"/>
      <c r="X824" s="89"/>
    </row>
    <row r="825" spans="23:24" ht="15.75" customHeight="1" x14ac:dyDescent="0.15">
      <c r="W825" s="89"/>
      <c r="X825" s="89"/>
    </row>
    <row r="826" spans="23:24" ht="15.75" customHeight="1" x14ac:dyDescent="0.15">
      <c r="W826" s="89"/>
      <c r="X826" s="89"/>
    </row>
    <row r="827" spans="23:24" ht="15.75" customHeight="1" x14ac:dyDescent="0.15">
      <c r="W827" s="89"/>
      <c r="X827" s="89"/>
    </row>
    <row r="828" spans="23:24" ht="15.75" customHeight="1" x14ac:dyDescent="0.15">
      <c r="W828" s="89"/>
      <c r="X828" s="89"/>
    </row>
    <row r="829" spans="23:24" ht="15.75" customHeight="1" x14ac:dyDescent="0.15">
      <c r="W829" s="89"/>
      <c r="X829" s="89"/>
    </row>
    <row r="830" spans="23:24" ht="15.75" customHeight="1" x14ac:dyDescent="0.15">
      <c r="W830" s="89"/>
      <c r="X830" s="89"/>
    </row>
    <row r="831" spans="23:24" ht="15.75" customHeight="1" x14ac:dyDescent="0.15">
      <c r="W831" s="89"/>
      <c r="X831" s="89"/>
    </row>
    <row r="832" spans="23:24" ht="15.75" customHeight="1" x14ac:dyDescent="0.15">
      <c r="W832" s="89"/>
      <c r="X832" s="89"/>
    </row>
    <row r="833" spans="23:24" ht="15.75" customHeight="1" x14ac:dyDescent="0.15">
      <c r="W833" s="89"/>
      <c r="X833" s="89"/>
    </row>
    <row r="834" spans="23:24" ht="15.75" customHeight="1" x14ac:dyDescent="0.15">
      <c r="W834" s="89"/>
      <c r="X834" s="89"/>
    </row>
    <row r="835" spans="23:24" ht="15.75" customHeight="1" x14ac:dyDescent="0.15">
      <c r="W835" s="89"/>
      <c r="X835" s="89"/>
    </row>
    <row r="836" spans="23:24" ht="15.75" customHeight="1" x14ac:dyDescent="0.15">
      <c r="W836" s="89"/>
      <c r="X836" s="89"/>
    </row>
    <row r="837" spans="23:24" ht="15.75" customHeight="1" x14ac:dyDescent="0.15">
      <c r="W837" s="89"/>
      <c r="X837" s="89"/>
    </row>
    <row r="838" spans="23:24" ht="15.75" customHeight="1" x14ac:dyDescent="0.15">
      <c r="W838" s="89"/>
      <c r="X838" s="89"/>
    </row>
    <row r="839" spans="23:24" ht="15.75" customHeight="1" x14ac:dyDescent="0.15">
      <c r="W839" s="89"/>
      <c r="X839" s="89"/>
    </row>
    <row r="840" spans="23:24" ht="15.75" customHeight="1" x14ac:dyDescent="0.15">
      <c r="W840" s="89"/>
      <c r="X840" s="89"/>
    </row>
    <row r="841" spans="23:24" ht="15.75" customHeight="1" x14ac:dyDescent="0.15">
      <c r="W841" s="89"/>
      <c r="X841" s="89"/>
    </row>
    <row r="842" spans="23:24" ht="15.75" customHeight="1" x14ac:dyDescent="0.15">
      <c r="W842" s="89"/>
      <c r="X842" s="89"/>
    </row>
    <row r="843" spans="23:24" ht="15.75" customHeight="1" x14ac:dyDescent="0.15">
      <c r="W843" s="89"/>
      <c r="X843" s="89"/>
    </row>
    <row r="844" spans="23:24" ht="15.75" customHeight="1" x14ac:dyDescent="0.15">
      <c r="W844" s="89"/>
      <c r="X844" s="89"/>
    </row>
    <row r="845" spans="23:24" ht="15.75" customHeight="1" x14ac:dyDescent="0.15">
      <c r="W845" s="89"/>
      <c r="X845" s="89"/>
    </row>
    <row r="846" spans="23:24" ht="15.75" customHeight="1" x14ac:dyDescent="0.15">
      <c r="W846" s="89"/>
      <c r="X846" s="89"/>
    </row>
    <row r="847" spans="23:24" ht="15.75" customHeight="1" x14ac:dyDescent="0.15">
      <c r="W847" s="89"/>
      <c r="X847" s="89"/>
    </row>
    <row r="848" spans="23:24" ht="15.75" customHeight="1" x14ac:dyDescent="0.15">
      <c r="W848" s="89"/>
      <c r="X848" s="89"/>
    </row>
    <row r="849" spans="23:24" ht="15.75" customHeight="1" x14ac:dyDescent="0.15">
      <c r="W849" s="89"/>
      <c r="X849" s="89"/>
    </row>
    <row r="850" spans="23:24" ht="15.75" customHeight="1" x14ac:dyDescent="0.15">
      <c r="W850" s="89"/>
      <c r="X850" s="89"/>
    </row>
    <row r="851" spans="23:24" ht="15.75" customHeight="1" x14ac:dyDescent="0.15">
      <c r="W851" s="89"/>
      <c r="X851" s="89"/>
    </row>
    <row r="852" spans="23:24" ht="15.75" customHeight="1" x14ac:dyDescent="0.15">
      <c r="W852" s="89"/>
      <c r="X852" s="89"/>
    </row>
    <row r="853" spans="23:24" ht="15.75" customHeight="1" x14ac:dyDescent="0.15">
      <c r="W853" s="89"/>
      <c r="X853" s="89"/>
    </row>
    <row r="854" spans="23:24" ht="15.75" customHeight="1" x14ac:dyDescent="0.15">
      <c r="W854" s="89"/>
      <c r="X854" s="89"/>
    </row>
    <row r="855" spans="23:24" ht="15.75" customHeight="1" x14ac:dyDescent="0.15">
      <c r="W855" s="89"/>
      <c r="X855" s="89"/>
    </row>
    <row r="856" spans="23:24" ht="15.75" customHeight="1" x14ac:dyDescent="0.15">
      <c r="W856" s="89"/>
      <c r="X856" s="89"/>
    </row>
    <row r="857" spans="23:24" ht="15.75" customHeight="1" x14ac:dyDescent="0.15">
      <c r="W857" s="89"/>
      <c r="X857" s="89"/>
    </row>
    <row r="858" spans="23:24" ht="15.75" customHeight="1" x14ac:dyDescent="0.15">
      <c r="W858" s="89"/>
      <c r="X858" s="89"/>
    </row>
    <row r="859" spans="23:24" ht="15.75" customHeight="1" x14ac:dyDescent="0.15">
      <c r="W859" s="89"/>
      <c r="X859" s="89"/>
    </row>
    <row r="860" spans="23:24" ht="15.75" customHeight="1" x14ac:dyDescent="0.15">
      <c r="W860" s="89"/>
      <c r="X860" s="89"/>
    </row>
    <row r="861" spans="23:24" ht="15.75" customHeight="1" x14ac:dyDescent="0.15">
      <c r="W861" s="89"/>
      <c r="X861" s="89"/>
    </row>
    <row r="862" spans="23:24" ht="15.75" customHeight="1" x14ac:dyDescent="0.15">
      <c r="W862" s="89"/>
      <c r="X862" s="89"/>
    </row>
    <row r="863" spans="23:24" ht="15.75" customHeight="1" x14ac:dyDescent="0.15">
      <c r="W863" s="89"/>
      <c r="X863" s="89"/>
    </row>
    <row r="864" spans="23:24" ht="15.75" customHeight="1" x14ac:dyDescent="0.15">
      <c r="W864" s="89"/>
      <c r="X864" s="89"/>
    </row>
    <row r="865" spans="23:24" ht="15.75" customHeight="1" x14ac:dyDescent="0.15">
      <c r="W865" s="89"/>
      <c r="X865" s="89"/>
    </row>
    <row r="866" spans="23:24" ht="15.75" customHeight="1" x14ac:dyDescent="0.15">
      <c r="W866" s="89"/>
      <c r="X866" s="89"/>
    </row>
    <row r="867" spans="23:24" ht="15.75" customHeight="1" x14ac:dyDescent="0.15">
      <c r="W867" s="89"/>
      <c r="X867" s="89"/>
    </row>
    <row r="868" spans="23:24" ht="15.75" customHeight="1" x14ac:dyDescent="0.15">
      <c r="W868" s="89"/>
      <c r="X868" s="89"/>
    </row>
    <row r="869" spans="23:24" ht="15.75" customHeight="1" x14ac:dyDescent="0.15">
      <c r="W869" s="89"/>
      <c r="X869" s="89"/>
    </row>
    <row r="870" spans="23:24" ht="15.75" customHeight="1" x14ac:dyDescent="0.15">
      <c r="W870" s="89"/>
      <c r="X870" s="89"/>
    </row>
    <row r="871" spans="23:24" ht="15.75" customHeight="1" x14ac:dyDescent="0.15">
      <c r="W871" s="89"/>
      <c r="X871" s="89"/>
    </row>
    <row r="872" spans="23:24" ht="15.75" customHeight="1" x14ac:dyDescent="0.15">
      <c r="W872" s="89"/>
      <c r="X872" s="89"/>
    </row>
    <row r="873" spans="23:24" ht="15.75" customHeight="1" x14ac:dyDescent="0.15">
      <c r="W873" s="89"/>
      <c r="X873" s="89"/>
    </row>
    <row r="874" spans="23:24" ht="15.75" customHeight="1" x14ac:dyDescent="0.15">
      <c r="W874" s="89"/>
      <c r="X874" s="89"/>
    </row>
    <row r="875" spans="23:24" ht="15.75" customHeight="1" x14ac:dyDescent="0.15">
      <c r="W875" s="89"/>
      <c r="X875" s="89"/>
    </row>
    <row r="876" spans="23:24" ht="15.75" customHeight="1" x14ac:dyDescent="0.15">
      <c r="W876" s="89"/>
      <c r="X876" s="89"/>
    </row>
    <row r="877" spans="23:24" ht="15.75" customHeight="1" x14ac:dyDescent="0.15">
      <c r="W877" s="89"/>
      <c r="X877" s="89"/>
    </row>
    <row r="878" spans="23:24" ht="15.75" customHeight="1" x14ac:dyDescent="0.15">
      <c r="W878" s="89"/>
      <c r="X878" s="89"/>
    </row>
    <row r="879" spans="23:24" ht="15.75" customHeight="1" x14ac:dyDescent="0.15">
      <c r="W879" s="89"/>
      <c r="X879" s="89"/>
    </row>
    <row r="880" spans="23:24" ht="15.75" customHeight="1" x14ac:dyDescent="0.15">
      <c r="W880" s="89"/>
      <c r="X880" s="89"/>
    </row>
    <row r="881" spans="23:24" ht="15.75" customHeight="1" x14ac:dyDescent="0.15">
      <c r="W881" s="89"/>
      <c r="X881" s="89"/>
    </row>
    <row r="882" spans="23:24" ht="15.75" customHeight="1" x14ac:dyDescent="0.15">
      <c r="W882" s="89"/>
      <c r="X882" s="89"/>
    </row>
    <row r="883" spans="23:24" ht="15.75" customHeight="1" x14ac:dyDescent="0.15">
      <c r="W883" s="89"/>
      <c r="X883" s="89"/>
    </row>
    <row r="884" spans="23:24" ht="15.75" customHeight="1" x14ac:dyDescent="0.15">
      <c r="W884" s="89"/>
      <c r="X884" s="89"/>
    </row>
    <row r="885" spans="23:24" ht="15.75" customHeight="1" x14ac:dyDescent="0.15">
      <c r="W885" s="89"/>
      <c r="X885" s="89"/>
    </row>
    <row r="886" spans="23:24" ht="15.75" customHeight="1" x14ac:dyDescent="0.15">
      <c r="W886" s="89"/>
      <c r="X886" s="89"/>
    </row>
    <row r="887" spans="23:24" ht="15.75" customHeight="1" x14ac:dyDescent="0.15">
      <c r="W887" s="89"/>
      <c r="X887" s="89"/>
    </row>
    <row r="888" spans="23:24" ht="15.75" customHeight="1" x14ac:dyDescent="0.15">
      <c r="W888" s="89"/>
      <c r="X888" s="89"/>
    </row>
    <row r="889" spans="23:24" ht="15.75" customHeight="1" x14ac:dyDescent="0.15">
      <c r="W889" s="89"/>
      <c r="X889" s="89"/>
    </row>
    <row r="890" spans="23:24" ht="15.75" customHeight="1" x14ac:dyDescent="0.15">
      <c r="W890" s="89"/>
      <c r="X890" s="89"/>
    </row>
    <row r="891" spans="23:24" ht="15.75" customHeight="1" x14ac:dyDescent="0.15">
      <c r="W891" s="89"/>
      <c r="X891" s="89"/>
    </row>
    <row r="892" spans="23:24" ht="15.75" customHeight="1" x14ac:dyDescent="0.15">
      <c r="W892" s="89"/>
      <c r="X892" s="89"/>
    </row>
    <row r="893" spans="23:24" ht="15.75" customHeight="1" x14ac:dyDescent="0.15">
      <c r="W893" s="89"/>
      <c r="X893" s="89"/>
    </row>
    <row r="894" spans="23:24" ht="15.75" customHeight="1" x14ac:dyDescent="0.15">
      <c r="W894" s="89"/>
      <c r="X894" s="89"/>
    </row>
    <row r="895" spans="23:24" ht="15.75" customHeight="1" x14ac:dyDescent="0.15">
      <c r="W895" s="89"/>
      <c r="X895" s="89"/>
    </row>
    <row r="896" spans="23:24" ht="15.75" customHeight="1" x14ac:dyDescent="0.15">
      <c r="W896" s="89"/>
      <c r="X896" s="89"/>
    </row>
    <row r="897" spans="23:24" ht="15.75" customHeight="1" x14ac:dyDescent="0.15">
      <c r="W897" s="89"/>
      <c r="X897" s="89"/>
    </row>
    <row r="898" spans="23:24" ht="15.75" customHeight="1" x14ac:dyDescent="0.15">
      <c r="W898" s="89"/>
      <c r="X898" s="89"/>
    </row>
    <row r="899" spans="23:24" ht="15.75" customHeight="1" x14ac:dyDescent="0.15">
      <c r="W899" s="89"/>
      <c r="X899" s="89"/>
    </row>
    <row r="900" spans="23:24" ht="15.75" customHeight="1" x14ac:dyDescent="0.15">
      <c r="W900" s="89"/>
      <c r="X900" s="89"/>
    </row>
    <row r="901" spans="23:24" ht="15.75" customHeight="1" x14ac:dyDescent="0.15">
      <c r="W901" s="89"/>
      <c r="X901" s="89"/>
    </row>
    <row r="902" spans="23:24" ht="15.75" customHeight="1" x14ac:dyDescent="0.15">
      <c r="W902" s="89"/>
      <c r="X902" s="89"/>
    </row>
    <row r="903" spans="23:24" ht="15.75" customHeight="1" x14ac:dyDescent="0.15">
      <c r="W903" s="89"/>
      <c r="X903" s="89"/>
    </row>
    <row r="904" spans="23:24" ht="15.75" customHeight="1" x14ac:dyDescent="0.15">
      <c r="W904" s="89"/>
      <c r="X904" s="89"/>
    </row>
    <row r="905" spans="23:24" ht="15.75" customHeight="1" x14ac:dyDescent="0.15">
      <c r="W905" s="89"/>
      <c r="X905" s="89"/>
    </row>
    <row r="906" spans="23:24" ht="15.75" customHeight="1" x14ac:dyDescent="0.15">
      <c r="W906" s="89"/>
      <c r="X906" s="89"/>
    </row>
    <row r="907" spans="23:24" ht="15.75" customHeight="1" x14ac:dyDescent="0.15">
      <c r="W907" s="89"/>
      <c r="X907" s="89"/>
    </row>
    <row r="908" spans="23:24" ht="15.75" customHeight="1" x14ac:dyDescent="0.15">
      <c r="W908" s="89"/>
      <c r="X908" s="89"/>
    </row>
    <row r="909" spans="23:24" ht="15.75" customHeight="1" x14ac:dyDescent="0.15">
      <c r="W909" s="89"/>
      <c r="X909" s="89"/>
    </row>
    <row r="910" spans="23:24" ht="15.75" customHeight="1" x14ac:dyDescent="0.15">
      <c r="W910" s="89"/>
      <c r="X910" s="89"/>
    </row>
    <row r="911" spans="23:24" ht="15.75" customHeight="1" x14ac:dyDescent="0.15">
      <c r="W911" s="89"/>
      <c r="X911" s="89"/>
    </row>
    <row r="912" spans="23:24" ht="15.75" customHeight="1" x14ac:dyDescent="0.15">
      <c r="W912" s="89"/>
      <c r="X912" s="89"/>
    </row>
    <row r="913" spans="23:24" ht="15.75" customHeight="1" x14ac:dyDescent="0.15">
      <c r="W913" s="89"/>
      <c r="X913" s="89"/>
    </row>
    <row r="914" spans="23:24" ht="15.75" customHeight="1" x14ac:dyDescent="0.15">
      <c r="W914" s="89"/>
      <c r="X914" s="89"/>
    </row>
    <row r="915" spans="23:24" ht="15.75" customHeight="1" x14ac:dyDescent="0.15">
      <c r="W915" s="89"/>
      <c r="X915" s="89"/>
    </row>
    <row r="916" spans="23:24" ht="15.75" customHeight="1" x14ac:dyDescent="0.15">
      <c r="W916" s="89"/>
      <c r="X916" s="89"/>
    </row>
    <row r="917" spans="23:24" ht="15.75" customHeight="1" x14ac:dyDescent="0.15">
      <c r="W917" s="89"/>
      <c r="X917" s="89"/>
    </row>
    <row r="918" spans="23:24" ht="15.75" customHeight="1" x14ac:dyDescent="0.15">
      <c r="W918" s="89"/>
      <c r="X918" s="89"/>
    </row>
    <row r="919" spans="23:24" ht="15.75" customHeight="1" x14ac:dyDescent="0.15">
      <c r="W919" s="89"/>
      <c r="X919" s="89"/>
    </row>
    <row r="920" spans="23:24" ht="15.75" customHeight="1" x14ac:dyDescent="0.15">
      <c r="W920" s="89"/>
      <c r="X920" s="89"/>
    </row>
    <row r="921" spans="23:24" ht="15.75" customHeight="1" x14ac:dyDescent="0.15">
      <c r="W921" s="89"/>
      <c r="X921" s="89"/>
    </row>
    <row r="922" spans="23:24" ht="15.75" customHeight="1" x14ac:dyDescent="0.15">
      <c r="W922" s="89"/>
      <c r="X922" s="89"/>
    </row>
    <row r="923" spans="23:24" ht="15.75" customHeight="1" x14ac:dyDescent="0.15">
      <c r="W923" s="89"/>
      <c r="X923" s="89"/>
    </row>
    <row r="924" spans="23:24" ht="15.75" customHeight="1" x14ac:dyDescent="0.15">
      <c r="W924" s="89"/>
      <c r="X924" s="89"/>
    </row>
    <row r="925" spans="23:24" ht="15.75" customHeight="1" x14ac:dyDescent="0.15">
      <c r="W925" s="89"/>
      <c r="X925" s="89"/>
    </row>
    <row r="926" spans="23:24" ht="15.75" customHeight="1" x14ac:dyDescent="0.15">
      <c r="W926" s="89"/>
      <c r="X926" s="89"/>
    </row>
    <row r="927" spans="23:24" ht="15.75" customHeight="1" x14ac:dyDescent="0.15">
      <c r="W927" s="89"/>
      <c r="X927" s="89"/>
    </row>
    <row r="928" spans="23:24" ht="15.75" customHeight="1" x14ac:dyDescent="0.15">
      <c r="W928" s="89"/>
      <c r="X928" s="89"/>
    </row>
    <row r="929" spans="23:24" ht="15.75" customHeight="1" x14ac:dyDescent="0.15">
      <c r="W929" s="89"/>
      <c r="X929" s="89"/>
    </row>
    <row r="930" spans="23:24" ht="15.75" customHeight="1" x14ac:dyDescent="0.15">
      <c r="W930" s="89"/>
      <c r="X930" s="89"/>
    </row>
    <row r="931" spans="23:24" ht="15.75" customHeight="1" x14ac:dyDescent="0.15">
      <c r="W931" s="89"/>
      <c r="X931" s="89"/>
    </row>
    <row r="932" spans="23:24" ht="15.75" customHeight="1" x14ac:dyDescent="0.15">
      <c r="W932" s="89"/>
      <c r="X932" s="89"/>
    </row>
    <row r="933" spans="23:24" ht="15.75" customHeight="1" x14ac:dyDescent="0.15">
      <c r="W933" s="89"/>
      <c r="X933" s="89"/>
    </row>
    <row r="934" spans="23:24" ht="15.75" customHeight="1" x14ac:dyDescent="0.15">
      <c r="W934" s="89"/>
      <c r="X934" s="89"/>
    </row>
    <row r="935" spans="23:24" ht="15.75" customHeight="1" x14ac:dyDescent="0.15">
      <c r="W935" s="89"/>
      <c r="X935" s="89"/>
    </row>
    <row r="936" spans="23:24" ht="15.75" customHeight="1" x14ac:dyDescent="0.15">
      <c r="W936" s="89"/>
      <c r="X936" s="89"/>
    </row>
    <row r="937" spans="23:24" ht="15.75" customHeight="1" x14ac:dyDescent="0.15">
      <c r="W937" s="89"/>
      <c r="X937" s="89"/>
    </row>
    <row r="938" spans="23:24" ht="15.75" customHeight="1" x14ac:dyDescent="0.15">
      <c r="W938" s="89"/>
      <c r="X938" s="89"/>
    </row>
    <row r="939" spans="23:24" ht="15.75" customHeight="1" x14ac:dyDescent="0.15">
      <c r="W939" s="89"/>
      <c r="X939" s="89"/>
    </row>
    <row r="940" spans="23:24" ht="15.75" customHeight="1" x14ac:dyDescent="0.15">
      <c r="W940" s="89"/>
      <c r="X940" s="89"/>
    </row>
    <row r="941" spans="23:24" ht="15.75" customHeight="1" x14ac:dyDescent="0.15">
      <c r="W941" s="89"/>
      <c r="X941" s="89"/>
    </row>
    <row r="942" spans="23:24" ht="15.75" customHeight="1" x14ac:dyDescent="0.15">
      <c r="W942" s="89"/>
      <c r="X942" s="89"/>
    </row>
    <row r="943" spans="23:24" ht="15.75" customHeight="1" x14ac:dyDescent="0.15">
      <c r="W943" s="89"/>
      <c r="X943" s="89"/>
    </row>
    <row r="944" spans="23:24" ht="15.75" customHeight="1" x14ac:dyDescent="0.15">
      <c r="W944" s="89"/>
      <c r="X944" s="89"/>
    </row>
    <row r="945" spans="23:24" ht="15.75" customHeight="1" x14ac:dyDescent="0.15">
      <c r="W945" s="89"/>
      <c r="X945" s="89"/>
    </row>
    <row r="946" spans="23:24" ht="15.75" customHeight="1" x14ac:dyDescent="0.15">
      <c r="W946" s="89"/>
      <c r="X946" s="89"/>
    </row>
    <row r="947" spans="23:24" ht="15.75" customHeight="1" x14ac:dyDescent="0.15">
      <c r="W947" s="89"/>
      <c r="X947" s="89"/>
    </row>
    <row r="948" spans="23:24" ht="15.75" customHeight="1" x14ac:dyDescent="0.15">
      <c r="W948" s="89"/>
      <c r="X948" s="89"/>
    </row>
    <row r="949" spans="23:24" ht="15.75" customHeight="1" x14ac:dyDescent="0.15">
      <c r="W949" s="89"/>
      <c r="X949" s="89"/>
    </row>
    <row r="950" spans="23:24" ht="15.75" customHeight="1" x14ac:dyDescent="0.15">
      <c r="W950" s="89"/>
      <c r="X950" s="89"/>
    </row>
    <row r="951" spans="23:24" ht="15.75" customHeight="1" x14ac:dyDescent="0.15">
      <c r="W951" s="89"/>
      <c r="X951" s="89"/>
    </row>
    <row r="952" spans="23:24" ht="15.75" customHeight="1" x14ac:dyDescent="0.15">
      <c r="W952" s="89"/>
      <c r="X952" s="89"/>
    </row>
    <row r="953" spans="23:24" ht="15.75" customHeight="1" x14ac:dyDescent="0.15">
      <c r="W953" s="89"/>
      <c r="X953" s="89"/>
    </row>
    <row r="954" spans="23:24" ht="15.75" customHeight="1" x14ac:dyDescent="0.15">
      <c r="W954" s="89"/>
      <c r="X954" s="89"/>
    </row>
    <row r="955" spans="23:24" ht="15.75" customHeight="1" x14ac:dyDescent="0.15">
      <c r="W955" s="89"/>
      <c r="X955" s="89"/>
    </row>
    <row r="956" spans="23:24" ht="15.75" customHeight="1" x14ac:dyDescent="0.15">
      <c r="W956" s="89"/>
      <c r="X956" s="89"/>
    </row>
    <row r="957" spans="23:24" ht="15.75" customHeight="1" x14ac:dyDescent="0.15">
      <c r="W957" s="89"/>
      <c r="X957" s="89"/>
    </row>
    <row r="958" spans="23:24" ht="15.75" customHeight="1" x14ac:dyDescent="0.15">
      <c r="W958" s="89"/>
      <c r="X958" s="89"/>
    </row>
    <row r="959" spans="23:24" ht="15.75" customHeight="1" x14ac:dyDescent="0.15">
      <c r="W959" s="89"/>
      <c r="X959" s="89"/>
    </row>
    <row r="960" spans="23:24" ht="15.75" customHeight="1" x14ac:dyDescent="0.15">
      <c r="W960" s="89"/>
      <c r="X960" s="89"/>
    </row>
    <row r="961" spans="23:24" ht="15.75" customHeight="1" x14ac:dyDescent="0.15">
      <c r="W961" s="89"/>
      <c r="X961" s="89"/>
    </row>
    <row r="962" spans="23:24" ht="15.75" customHeight="1" x14ac:dyDescent="0.15">
      <c r="W962" s="89"/>
      <c r="X962" s="89"/>
    </row>
    <row r="963" spans="23:24" ht="15.75" customHeight="1" x14ac:dyDescent="0.15">
      <c r="W963" s="89"/>
      <c r="X963" s="89"/>
    </row>
    <row r="964" spans="23:24" ht="15.75" customHeight="1" x14ac:dyDescent="0.15">
      <c r="W964" s="89"/>
      <c r="X964" s="89"/>
    </row>
    <row r="965" spans="23:24" ht="15.75" customHeight="1" x14ac:dyDescent="0.15">
      <c r="W965" s="89"/>
      <c r="X965" s="89"/>
    </row>
    <row r="966" spans="23:24" ht="15.75" customHeight="1" x14ac:dyDescent="0.15">
      <c r="W966" s="89"/>
      <c r="X966" s="89"/>
    </row>
    <row r="967" spans="23:24" ht="15.75" customHeight="1" x14ac:dyDescent="0.15">
      <c r="W967" s="89"/>
      <c r="X967" s="89"/>
    </row>
    <row r="968" spans="23:24" ht="15.75" customHeight="1" x14ac:dyDescent="0.15">
      <c r="W968" s="89"/>
      <c r="X968" s="89"/>
    </row>
    <row r="969" spans="23:24" ht="15.75" customHeight="1" x14ac:dyDescent="0.15">
      <c r="W969" s="89"/>
      <c r="X969" s="89"/>
    </row>
    <row r="970" spans="23:24" ht="15.75" customHeight="1" x14ac:dyDescent="0.15">
      <c r="W970" s="89"/>
      <c r="X970" s="89"/>
    </row>
    <row r="971" spans="23:24" ht="15.75" customHeight="1" x14ac:dyDescent="0.15">
      <c r="W971" s="89"/>
      <c r="X971" s="89"/>
    </row>
    <row r="972" spans="23:24" ht="15.75" customHeight="1" x14ac:dyDescent="0.15">
      <c r="W972" s="89"/>
      <c r="X972" s="89"/>
    </row>
    <row r="973" spans="23:24" ht="15.75" customHeight="1" x14ac:dyDescent="0.15">
      <c r="W973" s="89"/>
      <c r="X973" s="89"/>
    </row>
    <row r="974" spans="23:24" ht="15.75" customHeight="1" x14ac:dyDescent="0.15">
      <c r="W974" s="89"/>
      <c r="X974" s="89"/>
    </row>
    <row r="975" spans="23:24" ht="15.75" customHeight="1" x14ac:dyDescent="0.15">
      <c r="W975" s="89"/>
      <c r="X975" s="89"/>
    </row>
    <row r="976" spans="23:24" ht="15.75" customHeight="1" x14ac:dyDescent="0.15">
      <c r="W976" s="89"/>
      <c r="X976" s="89"/>
    </row>
    <row r="977" spans="23:24" ht="15.75" customHeight="1" x14ac:dyDescent="0.15">
      <c r="W977" s="89"/>
      <c r="X977" s="89"/>
    </row>
    <row r="978" spans="23:24" ht="15.75" customHeight="1" x14ac:dyDescent="0.15">
      <c r="W978" s="89"/>
      <c r="X978" s="89"/>
    </row>
    <row r="979" spans="23:24" ht="15.75" customHeight="1" x14ac:dyDescent="0.15">
      <c r="W979" s="89"/>
      <c r="X979" s="89"/>
    </row>
    <row r="980" spans="23:24" ht="15.75" customHeight="1" x14ac:dyDescent="0.15">
      <c r="W980" s="89"/>
      <c r="X980" s="89"/>
    </row>
    <row r="981" spans="23:24" ht="15.75" customHeight="1" x14ac:dyDescent="0.15">
      <c r="W981" s="89"/>
      <c r="X981" s="89"/>
    </row>
    <row r="982" spans="23:24" ht="15.75" customHeight="1" x14ac:dyDescent="0.15">
      <c r="W982" s="89"/>
      <c r="X982" s="89"/>
    </row>
    <row r="983" spans="23:24" ht="15.75" customHeight="1" x14ac:dyDescent="0.15">
      <c r="W983" s="89"/>
      <c r="X983" s="89"/>
    </row>
    <row r="984" spans="23:24" ht="15.75" customHeight="1" x14ac:dyDescent="0.15">
      <c r="W984" s="89"/>
      <c r="X984" s="89"/>
    </row>
    <row r="985" spans="23:24" ht="15.75" customHeight="1" x14ac:dyDescent="0.15">
      <c r="W985" s="89"/>
      <c r="X985" s="89"/>
    </row>
    <row r="986" spans="23:24" ht="15.75" customHeight="1" x14ac:dyDescent="0.15">
      <c r="W986" s="89"/>
      <c r="X986" s="89"/>
    </row>
    <row r="987" spans="23:24" ht="15.75" customHeight="1" x14ac:dyDescent="0.15">
      <c r="W987" s="89"/>
      <c r="X987" s="89"/>
    </row>
    <row r="988" spans="23:24" ht="15.75" customHeight="1" x14ac:dyDescent="0.15">
      <c r="W988" s="89"/>
      <c r="X988" s="89"/>
    </row>
    <row r="989" spans="23:24" ht="15.75" customHeight="1" x14ac:dyDescent="0.15">
      <c r="W989" s="89"/>
      <c r="X989" s="89"/>
    </row>
    <row r="990" spans="23:24" ht="15.75" customHeight="1" x14ac:dyDescent="0.15">
      <c r="W990" s="89"/>
      <c r="X990" s="89"/>
    </row>
    <row r="991" spans="23:24" ht="15.75" customHeight="1" x14ac:dyDescent="0.15">
      <c r="W991" s="89"/>
      <c r="X991" s="89"/>
    </row>
    <row r="992" spans="23:24" ht="15.75" customHeight="1" x14ac:dyDescent="0.15">
      <c r="W992" s="89"/>
      <c r="X992" s="89"/>
    </row>
    <row r="993" spans="23:24" ht="15.75" customHeight="1" x14ac:dyDescent="0.15">
      <c r="W993" s="89"/>
      <c r="X993" s="89"/>
    </row>
    <row r="994" spans="23:24" ht="15.75" customHeight="1" x14ac:dyDescent="0.15">
      <c r="W994" s="89"/>
      <c r="X994" s="89"/>
    </row>
    <row r="995" spans="23:24" ht="15.75" customHeight="1" x14ac:dyDescent="0.15">
      <c r="W995" s="89"/>
      <c r="X995" s="89"/>
    </row>
    <row r="996" spans="23:24" ht="15.75" customHeight="1" x14ac:dyDescent="0.15">
      <c r="W996" s="89"/>
      <c r="X996" s="89"/>
    </row>
    <row r="997" spans="23:24" ht="15.75" customHeight="1" x14ac:dyDescent="0.15">
      <c r="W997" s="89"/>
      <c r="X997" s="89"/>
    </row>
    <row r="998" spans="23:24" ht="15.75" customHeight="1" x14ac:dyDescent="0.15">
      <c r="W998" s="89"/>
      <c r="X998" s="89"/>
    </row>
    <row r="999" spans="23:24" ht="15.75" customHeight="1" x14ac:dyDescent="0.15">
      <c r="W999" s="89"/>
      <c r="X999" s="89"/>
    </row>
    <row r="1000" spans="23:24" ht="15.75" customHeight="1" x14ac:dyDescent="0.15">
      <c r="W1000" s="89"/>
      <c r="X1000" s="89"/>
    </row>
  </sheetData>
  <autoFilter ref="A4:Y84" xr:uid="{BC11AA0F-D77D-448B-8638-219F6DC9436E}">
    <filterColumn colId="0" showButton="0"/>
    <filterColumn colId="1" showButton="0"/>
    <filterColumn colId="2" showButton="0"/>
    <filterColumn colId="11" showButton="0"/>
    <filterColumn colId="12" showButton="0"/>
    <filterColumn colId="13" showButton="0"/>
    <filterColumn colId="14" showButton="0"/>
    <filterColumn colId="16" showButton="0"/>
    <filterColumn colId="17" showButton="0"/>
    <filterColumn colId="22" showButton="0"/>
    <filterColumn colId="23" showButton="0"/>
  </autoFilter>
  <mergeCells count="139">
    <mergeCell ref="B106:C106"/>
    <mergeCell ref="B99:C103"/>
    <mergeCell ref="D99:D103"/>
    <mergeCell ref="E99:E103"/>
    <mergeCell ref="F99:F103"/>
    <mergeCell ref="B104:C105"/>
    <mergeCell ref="D104:D105"/>
    <mergeCell ref="E104:E105"/>
    <mergeCell ref="F104:F105"/>
    <mergeCell ref="B91:C91"/>
    <mergeCell ref="B92:C92"/>
    <mergeCell ref="B93:C98"/>
    <mergeCell ref="D93:D98"/>
    <mergeCell ref="E93:E98"/>
    <mergeCell ref="F93:F98"/>
    <mergeCell ref="B81:P81"/>
    <mergeCell ref="B83:P83"/>
    <mergeCell ref="B88:C88"/>
    <mergeCell ref="B89:C90"/>
    <mergeCell ref="D89:D90"/>
    <mergeCell ref="E89:E90"/>
    <mergeCell ref="F89:F90"/>
    <mergeCell ref="F69:F77"/>
    <mergeCell ref="W69:W77"/>
    <mergeCell ref="X69:X77"/>
    <mergeCell ref="Y69:Y77"/>
    <mergeCell ref="B78:P78"/>
    <mergeCell ref="F79:F80"/>
    <mergeCell ref="W79:W80"/>
    <mergeCell ref="X79:X80"/>
    <mergeCell ref="Y79:Y80"/>
    <mergeCell ref="B62:P62"/>
    <mergeCell ref="F63:F67"/>
    <mergeCell ref="W63:W67"/>
    <mergeCell ref="X63:X67"/>
    <mergeCell ref="Y63:Y67"/>
    <mergeCell ref="B68:P68"/>
    <mergeCell ref="B59:P59"/>
    <mergeCell ref="D60:D61"/>
    <mergeCell ref="F60:F61"/>
    <mergeCell ref="W60:W61"/>
    <mergeCell ref="X60:X61"/>
    <mergeCell ref="Y60:Y61"/>
    <mergeCell ref="Y48:Y54"/>
    <mergeCell ref="E50:E51"/>
    <mergeCell ref="E53:E54"/>
    <mergeCell ref="B55:P55"/>
    <mergeCell ref="F56:F57"/>
    <mergeCell ref="W56:W57"/>
    <mergeCell ref="X56:X57"/>
    <mergeCell ref="Y56:Y57"/>
    <mergeCell ref="B47:P47"/>
    <mergeCell ref="B48:B54"/>
    <mergeCell ref="E48:E49"/>
    <mergeCell ref="F48:F54"/>
    <mergeCell ref="W48:W54"/>
    <mergeCell ref="X48:X54"/>
    <mergeCell ref="F37:F41"/>
    <mergeCell ref="W37:W41"/>
    <mergeCell ref="X37:X41"/>
    <mergeCell ref="Y37:Y41"/>
    <mergeCell ref="B42:P42"/>
    <mergeCell ref="F43:F46"/>
    <mergeCell ref="W43:W46"/>
    <mergeCell ref="X43:X46"/>
    <mergeCell ref="Y43:Y46"/>
    <mergeCell ref="B33:P33"/>
    <mergeCell ref="F34:F35"/>
    <mergeCell ref="W34:W35"/>
    <mergeCell ref="X34:X35"/>
    <mergeCell ref="Y34:Y35"/>
    <mergeCell ref="B36:P36"/>
    <mergeCell ref="Y26:Y27"/>
    <mergeCell ref="B28:P28"/>
    <mergeCell ref="C29:C30"/>
    <mergeCell ref="D29:D30"/>
    <mergeCell ref="E29:E30"/>
    <mergeCell ref="F29:F32"/>
    <mergeCell ref="W29:W32"/>
    <mergeCell ref="X29:X32"/>
    <mergeCell ref="Y29:Y32"/>
    <mergeCell ref="W26:W27"/>
    <mergeCell ref="X26:X27"/>
    <mergeCell ref="W20:W21"/>
    <mergeCell ref="X20:X21"/>
    <mergeCell ref="Y20:Y21"/>
    <mergeCell ref="B22:P22"/>
    <mergeCell ref="F23:F24"/>
    <mergeCell ref="W23:W24"/>
    <mergeCell ref="X23:X24"/>
    <mergeCell ref="Y23:Y24"/>
    <mergeCell ref="B19:P19"/>
    <mergeCell ref="A20:A21"/>
    <mergeCell ref="B20:B21"/>
    <mergeCell ref="C20:C21"/>
    <mergeCell ref="D20:D21"/>
    <mergeCell ref="E20:E21"/>
    <mergeCell ref="F20:F21"/>
    <mergeCell ref="B25:P25"/>
    <mergeCell ref="C26:C27"/>
    <mergeCell ref="D26:D27"/>
    <mergeCell ref="F26:F27"/>
    <mergeCell ref="Y6:Y10"/>
    <mergeCell ref="F11:F12"/>
    <mergeCell ref="W11:W12"/>
    <mergeCell ref="X11:X12"/>
    <mergeCell ref="Y11:Y12"/>
    <mergeCell ref="B13:P13"/>
    <mergeCell ref="W16:W18"/>
    <mergeCell ref="X16:X18"/>
    <mergeCell ref="Y16:Y18"/>
    <mergeCell ref="B6:B12"/>
    <mergeCell ref="C6:C12"/>
    <mergeCell ref="D6:D12"/>
    <mergeCell ref="E6:E12"/>
    <mergeCell ref="F6:F10"/>
    <mergeCell ref="W6:W10"/>
    <mergeCell ref="X6:X10"/>
    <mergeCell ref="B15:P15"/>
    <mergeCell ref="B16:B17"/>
    <mergeCell ref="C16:C17"/>
    <mergeCell ref="D16:D17"/>
    <mergeCell ref="E16:E17"/>
    <mergeCell ref="F16:F18"/>
    <mergeCell ref="A1:X2"/>
    <mergeCell ref="A4:D4"/>
    <mergeCell ref="E4:E5"/>
    <mergeCell ref="F4:F5"/>
    <mergeCell ref="G4:G5"/>
    <mergeCell ref="H4:H5"/>
    <mergeCell ref="I4:I5"/>
    <mergeCell ref="J4:J5"/>
    <mergeCell ref="K4:K5"/>
    <mergeCell ref="L4:P4"/>
    <mergeCell ref="T4:T5"/>
    <mergeCell ref="V4:V5"/>
    <mergeCell ref="Q4:S4"/>
    <mergeCell ref="U4:U5"/>
    <mergeCell ref="W4:Y4"/>
  </mergeCells>
  <printOptions horizontalCentered="1"/>
  <pageMargins left="0.23622047244094491" right="0.23622047244094491" top="0.74803149606299213" bottom="0.74803149606299213" header="0.31496062992125984" footer="0.31496062992125984"/>
  <pageSetup paperSize="5" scale="32" fitToHeight="9" orientation="landscape" r:id="rId1"/>
  <ignoredErrors>
    <ignoredError sqref="S13" formula="1"/>
  </ignoredError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Plan de Acción Ins-2022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DIRPLANEACIÒN</dc:creator>
  <cp:lastModifiedBy>Juan Camilo Ramirez Cardona</cp:lastModifiedBy>
  <dcterms:created xsi:type="dcterms:W3CDTF">2022-01-27T02:53:03Z</dcterms:created>
  <dcterms:modified xsi:type="dcterms:W3CDTF">2024-07-26T19:40:20Z</dcterms:modified>
</cp:coreProperties>
</file>